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ThisWorkbook" autoCompressPictures="0"/>
  <bookViews>
    <workbookView xWindow="240" yWindow="60" windowWidth="30180" windowHeight="18680"/>
  </bookViews>
  <sheets>
    <sheet name="List1" sheetId="1" r:id="rId1"/>
    <sheet name="List2" sheetId="2" state="hidden" r:id="rId2"/>
    <sheet name="List3" sheetId="3" state="hidden" r:id="rId3"/>
  </sheets>
  <definedNames>
    <definedName name="DD">List2!$B$2:$B$9</definedName>
    <definedName name="DDF">List2!$E$2:$E$3</definedName>
    <definedName name="DL">List2!$C$2:$C$5</definedName>
    <definedName name="jednotlivci">List2!#REF!</definedName>
    <definedName name="single">List2!$A$2:$A$9</definedName>
    <definedName name="SRF">List2!$D$2:$D$3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BR3" i="2"/>
  <c r="BR4" i="2"/>
  <c r="BR5" i="2"/>
  <c r="BR6" i="2"/>
  <c r="BR7" i="2"/>
  <c r="BR8" i="2"/>
  <c r="BR9" i="2"/>
  <c r="BR10" i="2"/>
  <c r="BR11" i="2"/>
  <c r="BR12" i="2"/>
  <c r="BR13" i="2"/>
  <c r="BR14" i="2"/>
  <c r="BQ3" i="2"/>
  <c r="BQ4" i="2"/>
  <c r="BQ5" i="2"/>
  <c r="BQ6" i="2"/>
  <c r="BQ7" i="2"/>
  <c r="BQ8" i="2"/>
  <c r="BQ9" i="2"/>
  <c r="BQ10" i="2"/>
  <c r="BQ11" i="2"/>
  <c r="BQ12" i="2"/>
  <c r="BQ13" i="2"/>
  <c r="BQ14" i="2"/>
  <c r="BP3" i="2"/>
  <c r="BP4" i="2"/>
  <c r="BP5" i="2"/>
  <c r="BP6" i="2"/>
  <c r="BP7" i="2"/>
  <c r="BP8" i="2"/>
  <c r="BP9" i="2"/>
  <c r="BP10" i="2"/>
  <c r="BP11" i="2"/>
  <c r="BP12" i="2"/>
  <c r="BP13" i="2"/>
  <c r="BP14" i="2"/>
  <c r="BO3" i="2"/>
  <c r="BO4" i="2"/>
  <c r="BO5" i="2"/>
  <c r="BO6" i="2"/>
  <c r="BO7" i="2"/>
  <c r="BO8" i="2"/>
  <c r="BO9" i="2"/>
  <c r="BO10" i="2"/>
  <c r="BO11" i="2"/>
  <c r="BO12" i="2"/>
  <c r="BO13" i="2"/>
  <c r="BO14" i="2"/>
  <c r="BN3" i="2"/>
  <c r="CD31" i="2"/>
  <c r="BN4" i="2"/>
  <c r="BL4" i="2"/>
  <c r="BA4" i="3"/>
  <c r="BN5" i="2"/>
  <c r="CD33" i="2"/>
  <c r="BN6" i="2"/>
  <c r="CD34" i="2"/>
  <c r="BN7" i="2"/>
  <c r="BL7" i="2"/>
  <c r="BA7" i="3"/>
  <c r="BN8" i="2"/>
  <c r="BL8" i="2"/>
  <c r="BA8" i="3"/>
  <c r="BN9" i="2"/>
  <c r="CD37" i="2"/>
  <c r="BN10" i="2"/>
  <c r="CD38" i="2"/>
  <c r="BN11" i="2"/>
  <c r="CD39" i="2"/>
  <c r="BN12" i="2"/>
  <c r="CD40" i="2"/>
  <c r="BN13" i="2"/>
  <c r="CD41" i="2"/>
  <c r="BN14" i="2"/>
  <c r="BL14" i="2"/>
  <c r="BA14" i="3"/>
  <c r="BM14" i="2"/>
  <c r="CC42" i="2"/>
  <c r="BM13" i="2"/>
  <c r="CC41" i="2"/>
  <c r="BM12" i="2"/>
  <c r="CC40" i="2"/>
  <c r="BM11" i="2"/>
  <c r="CC39" i="2"/>
  <c r="BM10" i="2"/>
  <c r="CC38" i="2"/>
  <c r="BM9" i="2"/>
  <c r="CC37" i="2"/>
  <c r="BM8" i="2"/>
  <c r="CC36" i="2"/>
  <c r="BM7" i="2"/>
  <c r="CC35" i="2"/>
  <c r="BM6" i="2"/>
  <c r="CC34" i="2"/>
  <c r="BM5" i="2"/>
  <c r="CC33" i="2"/>
  <c r="BM4" i="2"/>
  <c r="CC32" i="2"/>
  <c r="BM3" i="2"/>
  <c r="BB3" i="3"/>
  <c r="BJ20" i="2"/>
  <c r="BI20" i="2"/>
  <c r="BH20" i="2"/>
  <c r="BF20" i="2"/>
  <c r="AU20" i="3"/>
  <c r="BJ18" i="2"/>
  <c r="BI18" i="2"/>
  <c r="BH18" i="2"/>
  <c r="BF18" i="2"/>
  <c r="AU18" i="3"/>
  <c r="BJ16" i="2"/>
  <c r="BI16" i="2"/>
  <c r="BH16" i="2"/>
  <c r="BF16" i="2"/>
  <c r="AU16" i="3"/>
  <c r="BJ14" i="2"/>
  <c r="BI14" i="2"/>
  <c r="BH14" i="2"/>
  <c r="AW14" i="3"/>
  <c r="BJ12" i="2"/>
  <c r="BI12" i="2"/>
  <c r="BH12" i="2"/>
  <c r="BF12" i="2"/>
  <c r="AU12" i="3"/>
  <c r="BJ10" i="2"/>
  <c r="BI10" i="2"/>
  <c r="BH10" i="2"/>
  <c r="BV38" i="2"/>
  <c r="BJ8" i="2"/>
  <c r="BI8" i="2"/>
  <c r="AX8" i="3"/>
  <c r="BH8" i="2"/>
  <c r="BF8" i="2"/>
  <c r="AU8" i="3"/>
  <c r="BJ6" i="2"/>
  <c r="AY6" i="3"/>
  <c r="BI6" i="2"/>
  <c r="BH6" i="2"/>
  <c r="AW6" i="3"/>
  <c r="BJ4" i="2"/>
  <c r="BI4" i="2"/>
  <c r="BH4" i="2"/>
  <c r="BV32" i="2"/>
  <c r="BG4" i="2"/>
  <c r="AV4" i="3"/>
  <c r="BJ19" i="2"/>
  <c r="BI19" i="2"/>
  <c r="AX19" i="3"/>
  <c r="BH19" i="2"/>
  <c r="BV47" i="2"/>
  <c r="BJ17" i="2"/>
  <c r="BI17" i="2"/>
  <c r="AX17" i="3"/>
  <c r="BH17" i="2"/>
  <c r="BV45" i="2"/>
  <c r="BJ15" i="2"/>
  <c r="BI15" i="2"/>
  <c r="BH15" i="2"/>
  <c r="BF15" i="2"/>
  <c r="BJ13" i="2"/>
  <c r="BI13" i="2"/>
  <c r="BH13" i="2"/>
  <c r="BV41" i="2"/>
  <c r="BJ11" i="2"/>
  <c r="BI11" i="2"/>
  <c r="AX11" i="3"/>
  <c r="BH11" i="2"/>
  <c r="BV39" i="2"/>
  <c r="BJ9" i="2"/>
  <c r="BI9" i="2"/>
  <c r="BH9" i="2"/>
  <c r="BV37" i="2"/>
  <c r="BJ7" i="2"/>
  <c r="AY7" i="3"/>
  <c r="BI7" i="2"/>
  <c r="BH7" i="2"/>
  <c r="BF7" i="2"/>
  <c r="BJ5" i="2"/>
  <c r="BI5" i="2"/>
  <c r="AX5" i="3"/>
  <c r="BH5" i="2"/>
  <c r="BV33" i="2"/>
  <c r="BJ3" i="2"/>
  <c r="AY3" i="3"/>
  <c r="BI3" i="2"/>
  <c r="BH3" i="2"/>
  <c r="BF3" i="2"/>
  <c r="AU3" i="3"/>
  <c r="BG3" i="2"/>
  <c r="AV3" i="3"/>
  <c r="BG20" i="2"/>
  <c r="BU48" i="2"/>
  <c r="BG19" i="2"/>
  <c r="BU47" i="2"/>
  <c r="BG18" i="2"/>
  <c r="BU46" i="2"/>
  <c r="BG17" i="2"/>
  <c r="BU45" i="2"/>
  <c r="BG16" i="2"/>
  <c r="BU44" i="2"/>
  <c r="BG15" i="2"/>
  <c r="BU43" i="2"/>
  <c r="BG14" i="2"/>
  <c r="BU42" i="2"/>
  <c r="BG13" i="2"/>
  <c r="BU41" i="2"/>
  <c r="BG12" i="2"/>
  <c r="BU40" i="2"/>
  <c r="BG11" i="2"/>
  <c r="BU39" i="2"/>
  <c r="BG10" i="2"/>
  <c r="BU38" i="2"/>
  <c r="BG9" i="2"/>
  <c r="BU37" i="2"/>
  <c r="BG8" i="2"/>
  <c r="AV8" i="3"/>
  <c r="BG7" i="2"/>
  <c r="BU35" i="2"/>
  <c r="BG6" i="2"/>
  <c r="AV6" i="3"/>
  <c r="BG5" i="2"/>
  <c r="BU33" i="2"/>
  <c r="BA1" i="3"/>
  <c r="BC3" i="3"/>
  <c r="BD3" i="3"/>
  <c r="BE3" i="3"/>
  <c r="BF3" i="3"/>
  <c r="BG3" i="3"/>
  <c r="BB4" i="3"/>
  <c r="BD4" i="3"/>
  <c r="BE4" i="3"/>
  <c r="BF4" i="3"/>
  <c r="BG4" i="3"/>
  <c r="BC5" i="3"/>
  <c r="BD5" i="3"/>
  <c r="BE5" i="3"/>
  <c r="BF5" i="3"/>
  <c r="BG5" i="3"/>
  <c r="BB6" i="3"/>
  <c r="BD6" i="3"/>
  <c r="BF6" i="3"/>
  <c r="BC7" i="3"/>
  <c r="BD7" i="3"/>
  <c r="BE7" i="3"/>
  <c r="BF7" i="3"/>
  <c r="BG7" i="3"/>
  <c r="BB8" i="3"/>
  <c r="BD8" i="3"/>
  <c r="BF8" i="3"/>
  <c r="BB9" i="3"/>
  <c r="BC9" i="3"/>
  <c r="BD9" i="3"/>
  <c r="BE9" i="3"/>
  <c r="BF9" i="3"/>
  <c r="BG9" i="3"/>
  <c r="BB10" i="3"/>
  <c r="BC10" i="3"/>
  <c r="BD10" i="3"/>
  <c r="BE10" i="3"/>
  <c r="BF10" i="3"/>
  <c r="BG10" i="3"/>
  <c r="BD11" i="3"/>
  <c r="BE11" i="3"/>
  <c r="BF11" i="3"/>
  <c r="BG11" i="3"/>
  <c r="BB12" i="3"/>
  <c r="BD12" i="3"/>
  <c r="BF12" i="3"/>
  <c r="BB13" i="3"/>
  <c r="BD13" i="3"/>
  <c r="BE13" i="3"/>
  <c r="BF13" i="3"/>
  <c r="BG13" i="3"/>
  <c r="BB14" i="3"/>
  <c r="BC14" i="3"/>
  <c r="BD14" i="3"/>
  <c r="BE14" i="3"/>
  <c r="BF14" i="3"/>
  <c r="BG14" i="3"/>
  <c r="BG2" i="3"/>
  <c r="BB2" i="3"/>
  <c r="BC2" i="3"/>
  <c r="BD2" i="3"/>
  <c r="BE2" i="3"/>
  <c r="BF2" i="3"/>
  <c r="BA2" i="3"/>
  <c r="AU1" i="3"/>
  <c r="AV18" i="3"/>
  <c r="AW18" i="3"/>
  <c r="AX18" i="3"/>
  <c r="AY18" i="3"/>
  <c r="AV19" i="3"/>
  <c r="AV20" i="3"/>
  <c r="AW20" i="3"/>
  <c r="AX20" i="3"/>
  <c r="AY20" i="3"/>
  <c r="AW4" i="3"/>
  <c r="AX4" i="3"/>
  <c r="AY4" i="3"/>
  <c r="AW5" i="3"/>
  <c r="AX6" i="3"/>
  <c r="AV7" i="3"/>
  <c r="AX7" i="3"/>
  <c r="AY8" i="3"/>
  <c r="AV9" i="3"/>
  <c r="AW9" i="3"/>
  <c r="AX9" i="3"/>
  <c r="AY9" i="3"/>
  <c r="AV10" i="3"/>
  <c r="AX10" i="3"/>
  <c r="AY10" i="3"/>
  <c r="AV11" i="3"/>
  <c r="AW11" i="3"/>
  <c r="AY11" i="3"/>
  <c r="AV12" i="3"/>
  <c r="AW12" i="3"/>
  <c r="AX12" i="3"/>
  <c r="AY12" i="3"/>
  <c r="AV13" i="3"/>
  <c r="AW13" i="3"/>
  <c r="AX13" i="3"/>
  <c r="AY13" i="3"/>
  <c r="AV14" i="3"/>
  <c r="AX14" i="3"/>
  <c r="AY14" i="3"/>
  <c r="AV15" i="3"/>
  <c r="AX15" i="3"/>
  <c r="AY15" i="3"/>
  <c r="AV16" i="3"/>
  <c r="AW16" i="3"/>
  <c r="AX16" i="3"/>
  <c r="AY16" i="3"/>
  <c r="AV17" i="3"/>
  <c r="AW17" i="3"/>
  <c r="AY17" i="3"/>
  <c r="AV2" i="3"/>
  <c r="AW2" i="3"/>
  <c r="AX2" i="3"/>
  <c r="AY2" i="3"/>
  <c r="AU2" i="3"/>
  <c r="H20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J26" i="1"/>
  <c r="I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26" i="1"/>
  <c r="G3" i="2"/>
  <c r="H3" i="2"/>
  <c r="C46" i="2"/>
  <c r="BF17" i="2"/>
  <c r="AU17" i="3"/>
  <c r="BF13" i="2"/>
  <c r="AU13" i="3"/>
  <c r="BF11" i="2"/>
  <c r="AU11" i="3"/>
  <c r="BF9" i="2"/>
  <c r="BF5" i="2"/>
  <c r="AU5" i="3"/>
  <c r="BV46" i="2"/>
  <c r="BV44" i="2"/>
  <c r="BV42" i="2"/>
  <c r="BV40" i="2"/>
  <c r="BV35" i="2"/>
  <c r="AU15" i="3"/>
  <c r="BF14" i="2"/>
  <c r="AU14" i="3"/>
  <c r="BF10" i="2"/>
  <c r="AU10" i="3"/>
  <c r="BF4" i="2"/>
  <c r="AU4" i="3"/>
  <c r="BV43" i="2"/>
  <c r="CD35" i="2"/>
  <c r="C43" i="2"/>
  <c r="L26" i="1"/>
  <c r="C31" i="2"/>
  <c r="BL3" i="2"/>
  <c r="BA3" i="3"/>
  <c r="C44" i="2"/>
  <c r="C22" i="2"/>
  <c r="C39" i="2"/>
  <c r="C47" i="2"/>
  <c r="BU32" i="2"/>
  <c r="BU31" i="2"/>
  <c r="AW3" i="3"/>
  <c r="BV31" i="2"/>
  <c r="AX3" i="3"/>
  <c r="AV5" i="3"/>
  <c r="BU34" i="2"/>
  <c r="BF6" i="2"/>
  <c r="AU6" i="3"/>
  <c r="BV34" i="2"/>
  <c r="AY5" i="3"/>
  <c r="AU7" i="3"/>
  <c r="BU36" i="2"/>
  <c r="AW8" i="3"/>
  <c r="BV36" i="2"/>
  <c r="AY19" i="3"/>
  <c r="AW19" i="3"/>
  <c r="BF19" i="2"/>
  <c r="AU19" i="3"/>
  <c r="BV48" i="2"/>
  <c r="BC13" i="3"/>
  <c r="BC11" i="3"/>
  <c r="BL13" i="2"/>
  <c r="BA13" i="3"/>
  <c r="CD42" i="2"/>
  <c r="BG12" i="3"/>
  <c r="BE12" i="3"/>
  <c r="BC12" i="3"/>
  <c r="BB11" i="3"/>
  <c r="BL11" i="2"/>
  <c r="BA11" i="3"/>
  <c r="BL12" i="2"/>
  <c r="BA12" i="3"/>
  <c r="BL9" i="2"/>
  <c r="BA9" i="3"/>
  <c r="BL10" i="2"/>
  <c r="BA10" i="3"/>
  <c r="BG8" i="3"/>
  <c r="BE8" i="3"/>
  <c r="BC8" i="3"/>
  <c r="BB7" i="3"/>
  <c r="CD36" i="2"/>
  <c r="BG6" i="3"/>
  <c r="BE6" i="3"/>
  <c r="BC6" i="3"/>
  <c r="BB5" i="3"/>
  <c r="BL5" i="2"/>
  <c r="BA5" i="3"/>
  <c r="BL6" i="2"/>
  <c r="BA6" i="3"/>
  <c r="BC4" i="3"/>
  <c r="CD32" i="2"/>
  <c r="CC31" i="2"/>
  <c r="AU9" i="3"/>
  <c r="AW7" i="3"/>
  <c r="AW10" i="3"/>
  <c r="AW15" i="3"/>
  <c r="I3" i="2"/>
  <c r="J3" i="2"/>
  <c r="Q3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I7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O6" i="2"/>
  <c r="AN7" i="2"/>
  <c r="AM7" i="2"/>
  <c r="AL7" i="2"/>
  <c r="AK7" i="2"/>
  <c r="AJ7" i="2"/>
  <c r="AI5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N6" i="2"/>
  <c r="AM6" i="2"/>
  <c r="AL6" i="2"/>
  <c r="AK6" i="2"/>
  <c r="AJ6" i="2"/>
  <c r="AI6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Y5" i="3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B4" i="3"/>
  <c r="AL4" i="2"/>
  <c r="AA4" i="3"/>
  <c r="AK4" i="2"/>
  <c r="AJ4" i="2"/>
  <c r="Y4" i="3"/>
  <c r="AI4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B3" i="3"/>
  <c r="AL3" i="2"/>
  <c r="AK3" i="2"/>
  <c r="AJ3" i="2"/>
  <c r="Y3" i="3"/>
  <c r="AI3" i="2"/>
  <c r="AA3" i="2"/>
  <c r="AB3" i="2"/>
  <c r="Q3" i="3"/>
  <c r="AC3" i="2"/>
  <c r="R3" i="3"/>
  <c r="AD3" i="2"/>
  <c r="S3" i="3"/>
  <c r="AE3" i="2"/>
  <c r="T3" i="3"/>
  <c r="AF3" i="2"/>
  <c r="U3" i="3"/>
  <c r="AA4" i="2"/>
  <c r="AB4" i="2"/>
  <c r="Q4" i="3"/>
  <c r="AC4" i="2"/>
  <c r="R4" i="3"/>
  <c r="AD4" i="2"/>
  <c r="S4" i="3"/>
  <c r="AE4" i="2"/>
  <c r="T4" i="3"/>
  <c r="AF4" i="2"/>
  <c r="U4" i="3"/>
  <c r="AA5" i="2"/>
  <c r="AB5" i="2"/>
  <c r="AC5" i="2"/>
  <c r="R5" i="3"/>
  <c r="AD5" i="2"/>
  <c r="S5" i="3"/>
  <c r="AE5" i="2"/>
  <c r="T5" i="3"/>
  <c r="AF5" i="2"/>
  <c r="U5" i="3"/>
  <c r="AA6" i="2"/>
  <c r="AB6" i="2"/>
  <c r="Q6" i="3"/>
  <c r="AC6" i="2"/>
  <c r="R6" i="3"/>
  <c r="AD6" i="2"/>
  <c r="S6" i="3"/>
  <c r="AE6" i="2"/>
  <c r="T6" i="3"/>
  <c r="AF6" i="2"/>
  <c r="U6" i="3"/>
  <c r="AA7" i="2"/>
  <c r="AB7" i="2"/>
  <c r="Q7" i="3"/>
  <c r="AC7" i="2"/>
  <c r="R7" i="3"/>
  <c r="AD7" i="2"/>
  <c r="S7" i="3"/>
  <c r="AE7" i="2"/>
  <c r="T7" i="3"/>
  <c r="AF7" i="2"/>
  <c r="U7" i="3"/>
  <c r="AA8" i="2"/>
  <c r="AB8" i="2"/>
  <c r="Q8" i="3"/>
  <c r="AC8" i="2"/>
  <c r="R8" i="3"/>
  <c r="AD8" i="2"/>
  <c r="S8" i="3"/>
  <c r="AE8" i="2"/>
  <c r="T8" i="3"/>
  <c r="AF8" i="2"/>
  <c r="U8" i="3"/>
  <c r="AA9" i="2"/>
  <c r="AB9" i="2"/>
  <c r="Q9" i="3"/>
  <c r="AC9" i="2"/>
  <c r="R9" i="3"/>
  <c r="AD9" i="2"/>
  <c r="S9" i="3"/>
  <c r="AE9" i="2"/>
  <c r="T9" i="3"/>
  <c r="AF9" i="2"/>
  <c r="U9" i="3"/>
  <c r="AA10" i="2"/>
  <c r="AB10" i="2"/>
  <c r="Q10" i="3"/>
  <c r="AC10" i="2"/>
  <c r="R10" i="3"/>
  <c r="AD10" i="2"/>
  <c r="S10" i="3"/>
  <c r="AE10" i="2"/>
  <c r="T10" i="3"/>
  <c r="AF10" i="2"/>
  <c r="U10" i="3"/>
  <c r="AA11" i="2"/>
  <c r="AB11" i="2"/>
  <c r="Q11" i="3"/>
  <c r="AC11" i="2"/>
  <c r="R11" i="3"/>
  <c r="AD11" i="2"/>
  <c r="S11" i="3"/>
  <c r="AE11" i="2"/>
  <c r="T11" i="3"/>
  <c r="AF11" i="2"/>
  <c r="U11" i="3"/>
  <c r="AA12" i="2"/>
  <c r="AB12" i="2"/>
  <c r="Q12" i="3"/>
  <c r="AC12" i="2"/>
  <c r="R12" i="3"/>
  <c r="AD12" i="2"/>
  <c r="S12" i="3"/>
  <c r="AE12" i="2"/>
  <c r="T12" i="3"/>
  <c r="AF12" i="2"/>
  <c r="U12" i="3"/>
  <c r="AA13" i="2"/>
  <c r="AB13" i="2"/>
  <c r="Q13" i="3"/>
  <c r="AC13" i="2"/>
  <c r="R13" i="3"/>
  <c r="AD13" i="2"/>
  <c r="S13" i="3"/>
  <c r="AE13" i="2"/>
  <c r="T13" i="3"/>
  <c r="AF13" i="2"/>
  <c r="U13" i="3"/>
  <c r="AA14" i="2"/>
  <c r="AB14" i="2"/>
  <c r="Q14" i="3"/>
  <c r="AC14" i="2"/>
  <c r="R14" i="3"/>
  <c r="AD14" i="2"/>
  <c r="S14" i="3"/>
  <c r="AE14" i="2"/>
  <c r="T14" i="3"/>
  <c r="AF14" i="2"/>
  <c r="U14" i="3"/>
  <c r="AA15" i="2"/>
  <c r="AB15" i="2"/>
  <c r="Q15" i="3"/>
  <c r="AC15" i="2"/>
  <c r="R15" i="3"/>
  <c r="AD15" i="2"/>
  <c r="S15" i="3"/>
  <c r="AE15" i="2"/>
  <c r="T15" i="3"/>
  <c r="AF15" i="2"/>
  <c r="U15" i="3"/>
  <c r="AA16" i="2"/>
  <c r="AB16" i="2"/>
  <c r="Q16" i="3"/>
  <c r="AC16" i="2"/>
  <c r="R16" i="3"/>
  <c r="AD16" i="2"/>
  <c r="S16" i="3"/>
  <c r="AE16" i="2"/>
  <c r="T16" i="3"/>
  <c r="AF16" i="2"/>
  <c r="U16" i="3"/>
  <c r="AA17" i="2"/>
  <c r="AB17" i="2"/>
  <c r="Q17" i="3"/>
  <c r="AC17" i="2"/>
  <c r="R17" i="3"/>
  <c r="AD17" i="2"/>
  <c r="S17" i="3"/>
  <c r="AE17" i="2"/>
  <c r="T17" i="3"/>
  <c r="AF17" i="2"/>
  <c r="U17" i="3"/>
  <c r="AA18" i="2"/>
  <c r="AB18" i="2"/>
  <c r="Q18" i="3"/>
  <c r="AC18" i="2"/>
  <c r="R18" i="3"/>
  <c r="AD18" i="2"/>
  <c r="S18" i="3"/>
  <c r="AE18" i="2"/>
  <c r="T18" i="3"/>
  <c r="AF18" i="2"/>
  <c r="U18" i="3"/>
  <c r="AA19" i="2"/>
  <c r="AB19" i="2"/>
  <c r="Q19" i="3"/>
  <c r="AC19" i="2"/>
  <c r="R19" i="3"/>
  <c r="AD19" i="2"/>
  <c r="S19" i="3"/>
  <c r="AE19" i="2"/>
  <c r="T19" i="3"/>
  <c r="AF19" i="2"/>
  <c r="U19" i="3"/>
  <c r="AA20" i="2"/>
  <c r="AB20" i="2"/>
  <c r="Q20" i="3"/>
  <c r="AC20" i="2"/>
  <c r="R20" i="3"/>
  <c r="AD20" i="2"/>
  <c r="S20" i="3"/>
  <c r="AE20" i="2"/>
  <c r="T20" i="3"/>
  <c r="AF20" i="2"/>
  <c r="U20" i="3"/>
  <c r="AA21" i="2"/>
  <c r="AB21" i="2"/>
  <c r="Q21" i="3"/>
  <c r="AC21" i="2"/>
  <c r="R21" i="3"/>
  <c r="AD21" i="2"/>
  <c r="S21" i="3"/>
  <c r="AE21" i="2"/>
  <c r="T21" i="3"/>
  <c r="AF21" i="2"/>
  <c r="U21" i="3"/>
  <c r="AA22" i="2"/>
  <c r="AB22" i="2"/>
  <c r="Q22" i="3"/>
  <c r="AC22" i="2"/>
  <c r="R22" i="3"/>
  <c r="AD22" i="2"/>
  <c r="S22" i="3"/>
  <c r="AE22" i="2"/>
  <c r="T22" i="3"/>
  <c r="AF22" i="2"/>
  <c r="U22" i="3"/>
  <c r="AA23" i="2"/>
  <c r="AB23" i="2"/>
  <c r="Q23" i="3"/>
  <c r="AC23" i="2"/>
  <c r="R23" i="3"/>
  <c r="AD23" i="2"/>
  <c r="S23" i="3"/>
  <c r="AE23" i="2"/>
  <c r="T23" i="3"/>
  <c r="AF23" i="2"/>
  <c r="U23" i="3"/>
  <c r="AA24" i="2"/>
  <c r="AB24" i="2"/>
  <c r="Q24" i="3"/>
  <c r="AC24" i="2"/>
  <c r="R24" i="3"/>
  <c r="AD24" i="2"/>
  <c r="S24" i="3"/>
  <c r="AE24" i="2"/>
  <c r="T24" i="3"/>
  <c r="AF24" i="2"/>
  <c r="U24" i="3"/>
  <c r="AA25" i="2"/>
  <c r="AB25" i="2"/>
  <c r="Q25" i="3"/>
  <c r="AC25" i="2"/>
  <c r="R25" i="3"/>
  <c r="AD25" i="2"/>
  <c r="S25" i="3"/>
  <c r="AE25" i="2"/>
  <c r="T25" i="3"/>
  <c r="AF25" i="2"/>
  <c r="U25" i="3"/>
  <c r="AA26" i="2"/>
  <c r="AB26" i="2"/>
  <c r="Q26" i="3"/>
  <c r="AC26" i="2"/>
  <c r="R26" i="3"/>
  <c r="AD26" i="2"/>
  <c r="S26" i="3"/>
  <c r="AE26" i="2"/>
  <c r="T26" i="3"/>
  <c r="AF26" i="2"/>
  <c r="U26" i="3"/>
  <c r="Z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W3" i="2"/>
  <c r="L3" i="3"/>
  <c r="W4" i="2"/>
  <c r="L4" i="3"/>
  <c r="W5" i="2"/>
  <c r="L5" i="3"/>
  <c r="W6" i="2"/>
  <c r="L6" i="3"/>
  <c r="W7" i="2"/>
  <c r="L7" i="3"/>
  <c r="W8" i="2"/>
  <c r="L8" i="3"/>
  <c r="W9" i="2"/>
  <c r="L9" i="3"/>
  <c r="W10" i="2"/>
  <c r="L10" i="3"/>
  <c r="W11" i="2"/>
  <c r="L11" i="3"/>
  <c r="W12" i="2"/>
  <c r="L12" i="3"/>
  <c r="W13" i="2"/>
  <c r="L13" i="3"/>
  <c r="W14" i="2"/>
  <c r="L14" i="3"/>
  <c r="W15" i="2"/>
  <c r="L15" i="3"/>
  <c r="W16" i="2"/>
  <c r="L16" i="3"/>
  <c r="W17" i="2"/>
  <c r="L17" i="3"/>
  <c r="W18" i="2"/>
  <c r="L18" i="3"/>
  <c r="W19" i="2"/>
  <c r="L19" i="3"/>
  <c r="W20" i="2"/>
  <c r="L20" i="3"/>
  <c r="W21" i="2"/>
  <c r="L21" i="3"/>
  <c r="W22" i="2"/>
  <c r="L22" i="3"/>
  <c r="W23" i="2"/>
  <c r="L23" i="3"/>
  <c r="W24" i="2"/>
  <c r="L24" i="3"/>
  <c r="W25" i="2"/>
  <c r="L25" i="3"/>
  <c r="W26" i="2"/>
  <c r="L26" i="3"/>
  <c r="V3" i="2"/>
  <c r="K3" i="3"/>
  <c r="V4" i="2"/>
  <c r="K4" i="3"/>
  <c r="V5" i="2"/>
  <c r="K5" i="3"/>
  <c r="V6" i="2"/>
  <c r="K6" i="3"/>
  <c r="V7" i="2"/>
  <c r="K7" i="3"/>
  <c r="V8" i="2"/>
  <c r="K8" i="3"/>
  <c r="V9" i="2"/>
  <c r="K9" i="3"/>
  <c r="V10" i="2"/>
  <c r="K10" i="3"/>
  <c r="V11" i="2"/>
  <c r="K11" i="3"/>
  <c r="V12" i="2"/>
  <c r="K12" i="3"/>
  <c r="V13" i="2"/>
  <c r="K13" i="3"/>
  <c r="V14" i="2"/>
  <c r="K14" i="3"/>
  <c r="V15" i="2"/>
  <c r="K15" i="3"/>
  <c r="V16" i="2"/>
  <c r="K16" i="3"/>
  <c r="V17" i="2"/>
  <c r="K17" i="3"/>
  <c r="V18" i="2"/>
  <c r="K18" i="3"/>
  <c r="V19" i="2"/>
  <c r="K19" i="3"/>
  <c r="V20" i="2"/>
  <c r="K20" i="3"/>
  <c r="V21" i="2"/>
  <c r="K21" i="3"/>
  <c r="V22" i="2"/>
  <c r="K22" i="3"/>
  <c r="V23" i="2"/>
  <c r="K23" i="3"/>
  <c r="V24" i="2"/>
  <c r="K24" i="3"/>
  <c r="V25" i="2"/>
  <c r="K25" i="3"/>
  <c r="V26" i="2"/>
  <c r="K26" i="3"/>
  <c r="U3" i="2"/>
  <c r="J3" i="3"/>
  <c r="U4" i="2"/>
  <c r="J4" i="3"/>
  <c r="U5" i="2"/>
  <c r="J5" i="3"/>
  <c r="U6" i="2"/>
  <c r="J6" i="3"/>
  <c r="U7" i="2"/>
  <c r="J7" i="3"/>
  <c r="U8" i="2"/>
  <c r="J8" i="3"/>
  <c r="U9" i="2"/>
  <c r="J9" i="3"/>
  <c r="U10" i="2"/>
  <c r="J10" i="3"/>
  <c r="U11" i="2"/>
  <c r="J11" i="3"/>
  <c r="U12" i="2"/>
  <c r="J12" i="3"/>
  <c r="U13" i="2"/>
  <c r="J13" i="3"/>
  <c r="U14" i="2"/>
  <c r="J14" i="3"/>
  <c r="U15" i="2"/>
  <c r="J15" i="3"/>
  <c r="U16" i="2"/>
  <c r="J16" i="3"/>
  <c r="U17" i="2"/>
  <c r="J17" i="3"/>
  <c r="U18" i="2"/>
  <c r="J18" i="3"/>
  <c r="U19" i="2"/>
  <c r="J19" i="3"/>
  <c r="U20" i="2"/>
  <c r="J20" i="3"/>
  <c r="U21" i="2"/>
  <c r="J21" i="3"/>
  <c r="U22" i="2"/>
  <c r="J22" i="3"/>
  <c r="U23" i="2"/>
  <c r="J23" i="3"/>
  <c r="U24" i="2"/>
  <c r="J24" i="3"/>
  <c r="U25" i="2"/>
  <c r="J25" i="3"/>
  <c r="U26" i="2"/>
  <c r="J26" i="3"/>
  <c r="T3" i="2"/>
  <c r="I3" i="3"/>
  <c r="T4" i="2"/>
  <c r="I4" i="3"/>
  <c r="T5" i="2"/>
  <c r="I5" i="3"/>
  <c r="T6" i="2"/>
  <c r="I6" i="3"/>
  <c r="T7" i="2"/>
  <c r="I7" i="3"/>
  <c r="T8" i="2"/>
  <c r="I8" i="3"/>
  <c r="T9" i="2"/>
  <c r="I9" i="3"/>
  <c r="T10" i="2"/>
  <c r="I10" i="3"/>
  <c r="T11" i="2"/>
  <c r="I11" i="3"/>
  <c r="T12" i="2"/>
  <c r="I12" i="3"/>
  <c r="T13" i="2"/>
  <c r="I13" i="3"/>
  <c r="T14" i="2"/>
  <c r="I14" i="3"/>
  <c r="T15" i="2"/>
  <c r="I15" i="3"/>
  <c r="T16" i="2"/>
  <c r="I16" i="3"/>
  <c r="T17" i="2"/>
  <c r="I17" i="3"/>
  <c r="T18" i="2"/>
  <c r="I18" i="3"/>
  <c r="T19" i="2"/>
  <c r="I19" i="3"/>
  <c r="T20" i="2"/>
  <c r="I20" i="3"/>
  <c r="T21" i="2"/>
  <c r="I21" i="3"/>
  <c r="T22" i="2"/>
  <c r="I22" i="3"/>
  <c r="T23" i="2"/>
  <c r="I23" i="3"/>
  <c r="T24" i="2"/>
  <c r="I24" i="3"/>
  <c r="T25" i="2"/>
  <c r="I25" i="3"/>
  <c r="T26" i="2"/>
  <c r="I26" i="3"/>
  <c r="S3" i="2"/>
  <c r="S4" i="2"/>
  <c r="H4" i="3"/>
  <c r="S5" i="2"/>
  <c r="H5" i="3"/>
  <c r="S6" i="2"/>
  <c r="H6" i="3"/>
  <c r="S7" i="2"/>
  <c r="H7" i="3"/>
  <c r="S8" i="2"/>
  <c r="H8" i="3"/>
  <c r="S9" i="2"/>
  <c r="H9" i="3"/>
  <c r="S10" i="2"/>
  <c r="H10" i="3"/>
  <c r="S11" i="2"/>
  <c r="H11" i="3"/>
  <c r="S12" i="2"/>
  <c r="H12" i="3"/>
  <c r="S13" i="2"/>
  <c r="H13" i="3"/>
  <c r="S14" i="2"/>
  <c r="H14" i="3"/>
  <c r="S15" i="2"/>
  <c r="H15" i="3"/>
  <c r="S16" i="2"/>
  <c r="H16" i="3"/>
  <c r="S17" i="2"/>
  <c r="H17" i="3"/>
  <c r="S18" i="2"/>
  <c r="H18" i="3"/>
  <c r="S19" i="2"/>
  <c r="H19" i="3"/>
  <c r="S20" i="2"/>
  <c r="H20" i="3"/>
  <c r="S21" i="2"/>
  <c r="H21" i="3"/>
  <c r="S22" i="2"/>
  <c r="H22" i="3"/>
  <c r="S23" i="2"/>
  <c r="H23" i="3"/>
  <c r="S24" i="2"/>
  <c r="H24" i="3"/>
  <c r="S25" i="2"/>
  <c r="H25" i="3"/>
  <c r="S26" i="2"/>
  <c r="H26" i="3"/>
  <c r="R3" i="2"/>
  <c r="R4" i="2"/>
  <c r="R5" i="2"/>
  <c r="R6" i="2"/>
  <c r="R7" i="2"/>
  <c r="R8" i="2"/>
  <c r="R9" i="2"/>
  <c r="R10" i="2"/>
  <c r="R11" i="2"/>
  <c r="R12" i="2"/>
  <c r="R13" i="2"/>
  <c r="BV13" i="2"/>
  <c r="R14" i="2"/>
  <c r="R15" i="2"/>
  <c r="BV15" i="2"/>
  <c r="R16" i="2"/>
  <c r="R17" i="2"/>
  <c r="R18" i="2"/>
  <c r="BV18" i="2"/>
  <c r="R19" i="2"/>
  <c r="R20" i="2"/>
  <c r="R21" i="2"/>
  <c r="BV21" i="2"/>
  <c r="R22" i="2"/>
  <c r="R23" i="2"/>
  <c r="BV23" i="2"/>
  <c r="R24" i="2"/>
  <c r="R25" i="2"/>
  <c r="BV25" i="2"/>
  <c r="R26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AA3" i="3"/>
  <c r="C38" i="2"/>
  <c r="Q5" i="3"/>
  <c r="C29" i="2"/>
  <c r="C30" i="2"/>
  <c r="C20" i="2"/>
  <c r="C21" i="2"/>
  <c r="H3" i="3"/>
  <c r="AD3" i="3"/>
  <c r="AF3" i="3"/>
  <c r="AH3" i="3"/>
  <c r="AJ3" i="3"/>
  <c r="AL3" i="3"/>
  <c r="AN3" i="3"/>
  <c r="AP3" i="3"/>
  <c r="AR3" i="3"/>
  <c r="Z4" i="3"/>
  <c r="AD4" i="3"/>
  <c r="AF4" i="3"/>
  <c r="AH4" i="3"/>
  <c r="AJ4" i="3"/>
  <c r="AL4" i="3"/>
  <c r="AN4" i="3"/>
  <c r="AP4" i="3"/>
  <c r="AR4" i="3"/>
  <c r="AA5" i="3"/>
  <c r="AC5" i="3"/>
  <c r="AE5" i="3"/>
  <c r="AG5" i="3"/>
  <c r="AI5" i="3"/>
  <c r="AK5" i="3"/>
  <c r="AM5" i="3"/>
  <c r="AO5" i="3"/>
  <c r="AQ5" i="3"/>
  <c r="AS5" i="3"/>
  <c r="AA6" i="3"/>
  <c r="AC6" i="3"/>
  <c r="AF6" i="3"/>
  <c r="AH6" i="3"/>
  <c r="AJ6" i="3"/>
  <c r="AL6" i="3"/>
  <c r="AN6" i="3"/>
  <c r="AP6" i="3"/>
  <c r="AR6" i="3"/>
  <c r="Z7" i="3"/>
  <c r="AB7" i="3"/>
  <c r="AD6" i="3"/>
  <c r="AE7" i="3"/>
  <c r="AG7" i="3"/>
  <c r="AI7" i="3"/>
  <c r="AK7" i="3"/>
  <c r="AM7" i="3"/>
  <c r="AO7" i="3"/>
  <c r="AQ7" i="3"/>
  <c r="AS7" i="3"/>
  <c r="AR8" i="3"/>
  <c r="AP8" i="3"/>
  <c r="AN8" i="3"/>
  <c r="AL8" i="3"/>
  <c r="AJ8" i="3"/>
  <c r="AH8" i="3"/>
  <c r="AF8" i="3"/>
  <c r="AD8" i="3"/>
  <c r="AB8" i="3"/>
  <c r="Z8" i="3"/>
  <c r="Z9" i="3"/>
  <c r="AB9" i="3"/>
  <c r="AD9" i="3"/>
  <c r="AF9" i="3"/>
  <c r="AH9" i="3"/>
  <c r="AJ9" i="3"/>
  <c r="AL9" i="3"/>
  <c r="AN9" i="3"/>
  <c r="AP9" i="3"/>
  <c r="AR9" i="3"/>
  <c r="AS10" i="3"/>
  <c r="AQ10" i="3"/>
  <c r="AO10" i="3"/>
  <c r="AM10" i="3"/>
  <c r="AK10" i="3"/>
  <c r="AI10" i="3"/>
  <c r="AG10" i="3"/>
  <c r="AE10" i="3"/>
  <c r="AC10" i="3"/>
  <c r="AA10" i="3"/>
  <c r="AC3" i="3"/>
  <c r="AE3" i="3"/>
  <c r="AG3" i="3"/>
  <c r="AI3" i="3"/>
  <c r="AK3" i="3"/>
  <c r="AM3" i="3"/>
  <c r="AO3" i="3"/>
  <c r="AQ3" i="3"/>
  <c r="AS3" i="3"/>
  <c r="AC4" i="3"/>
  <c r="AE4" i="3"/>
  <c r="AG4" i="3"/>
  <c r="AI4" i="3"/>
  <c r="AK4" i="3"/>
  <c r="AM4" i="3"/>
  <c r="AO4" i="3"/>
  <c r="AQ4" i="3"/>
  <c r="AS4" i="3"/>
  <c r="Z5" i="3"/>
  <c r="AB5" i="3"/>
  <c r="AD5" i="3"/>
  <c r="AF5" i="3"/>
  <c r="AH5" i="3"/>
  <c r="AJ5" i="3"/>
  <c r="AL5" i="3"/>
  <c r="AN5" i="3"/>
  <c r="AP5" i="3"/>
  <c r="AR5" i="3"/>
  <c r="Z6" i="3"/>
  <c r="AB6" i="3"/>
  <c r="AE6" i="3"/>
  <c r="AG6" i="3"/>
  <c r="AI6" i="3"/>
  <c r="AK6" i="3"/>
  <c r="AM6" i="3"/>
  <c r="AO6" i="3"/>
  <c r="AQ6" i="3"/>
  <c r="AS6" i="3"/>
  <c r="AA7" i="3"/>
  <c r="AC7" i="3"/>
  <c r="AD7" i="3"/>
  <c r="AF7" i="3"/>
  <c r="AH7" i="3"/>
  <c r="AJ7" i="3"/>
  <c r="AL7" i="3"/>
  <c r="AN7" i="3"/>
  <c r="AP7" i="3"/>
  <c r="AR7" i="3"/>
  <c r="AS8" i="3"/>
  <c r="AQ8" i="3"/>
  <c r="AO8" i="3"/>
  <c r="AM8" i="3"/>
  <c r="AK8" i="3"/>
  <c r="AI8" i="3"/>
  <c r="AG8" i="3"/>
  <c r="AE8" i="3"/>
  <c r="AC8" i="3"/>
  <c r="AA8" i="3"/>
  <c r="AA9" i="3"/>
  <c r="AC9" i="3"/>
  <c r="AE9" i="3"/>
  <c r="AG9" i="3"/>
  <c r="AI9" i="3"/>
  <c r="AK9" i="3"/>
  <c r="AM9" i="3"/>
  <c r="AO9" i="3"/>
  <c r="AQ9" i="3"/>
  <c r="AS9" i="3"/>
  <c r="AR10" i="3"/>
  <c r="AP10" i="3"/>
  <c r="AN10" i="3"/>
  <c r="AL10" i="3"/>
  <c r="AJ10" i="3"/>
  <c r="AH10" i="3"/>
  <c r="AF10" i="3"/>
  <c r="AD10" i="3"/>
  <c r="AB10" i="3"/>
  <c r="Z10" i="3"/>
  <c r="Z3" i="3"/>
  <c r="BU7" i="2"/>
  <c r="F7" i="3"/>
  <c r="BU11" i="2"/>
  <c r="F11" i="3"/>
  <c r="BU15" i="2"/>
  <c r="F15" i="3"/>
  <c r="BU19" i="2"/>
  <c r="F19" i="3"/>
  <c r="BU23" i="2"/>
  <c r="F23" i="3"/>
  <c r="P24" i="2"/>
  <c r="E24" i="3"/>
  <c r="G24" i="3"/>
  <c r="P20" i="2"/>
  <c r="E20" i="3"/>
  <c r="G20" i="3"/>
  <c r="P16" i="2"/>
  <c r="E16" i="3"/>
  <c r="G16" i="3"/>
  <c r="P12" i="2"/>
  <c r="E12" i="3"/>
  <c r="G12" i="3"/>
  <c r="P6" i="2"/>
  <c r="E6" i="3"/>
  <c r="G6" i="3"/>
  <c r="O26" i="3"/>
  <c r="CC26" i="2"/>
  <c r="O24" i="3"/>
  <c r="CC24" i="2"/>
  <c r="O22" i="3"/>
  <c r="CC22" i="2"/>
  <c r="O20" i="3"/>
  <c r="CC20" i="2"/>
  <c r="O18" i="3"/>
  <c r="CC18" i="2"/>
  <c r="O16" i="3"/>
  <c r="CC16" i="2"/>
  <c r="O14" i="3"/>
  <c r="CC14" i="2"/>
  <c r="O12" i="3"/>
  <c r="CC12" i="2"/>
  <c r="O10" i="3"/>
  <c r="CC10" i="2"/>
  <c r="O8" i="3"/>
  <c r="CC8" i="2"/>
  <c r="O6" i="3"/>
  <c r="CC6" i="2"/>
  <c r="CC4" i="2"/>
  <c r="O4" i="3"/>
  <c r="X3" i="3"/>
  <c r="CK3" i="2"/>
  <c r="X4" i="3"/>
  <c r="CK4" i="2"/>
  <c r="AH6" i="2"/>
  <c r="W6" i="3"/>
  <c r="Y6" i="3"/>
  <c r="CL6" i="2"/>
  <c r="X5" i="3"/>
  <c r="CK5" i="2"/>
  <c r="X8" i="3"/>
  <c r="CK8" i="2"/>
  <c r="X9" i="3"/>
  <c r="CK9" i="2"/>
  <c r="AH10" i="2"/>
  <c r="W10" i="3"/>
  <c r="Y10" i="3"/>
  <c r="CL10" i="2"/>
  <c r="BU5" i="2"/>
  <c r="F5" i="3"/>
  <c r="BU9" i="2"/>
  <c r="F9" i="3"/>
  <c r="BU13" i="2"/>
  <c r="F13" i="3"/>
  <c r="BU17" i="2"/>
  <c r="F17" i="3"/>
  <c r="BU21" i="2"/>
  <c r="F21" i="3"/>
  <c r="BU25" i="2"/>
  <c r="F25" i="3"/>
  <c r="P26" i="2"/>
  <c r="E26" i="3"/>
  <c r="G26" i="3"/>
  <c r="P22" i="2"/>
  <c r="E22" i="3"/>
  <c r="G22" i="3"/>
  <c r="P18" i="2"/>
  <c r="E18" i="3"/>
  <c r="G18" i="3"/>
  <c r="P14" i="2"/>
  <c r="E14" i="3"/>
  <c r="G14" i="3"/>
  <c r="P10" i="2"/>
  <c r="E10" i="3"/>
  <c r="G10" i="3"/>
  <c r="P8" i="2"/>
  <c r="E8" i="3"/>
  <c r="G8" i="3"/>
  <c r="P4" i="2"/>
  <c r="E4" i="3"/>
  <c r="G4" i="3"/>
  <c r="BU4" i="2"/>
  <c r="F4" i="3"/>
  <c r="BU6" i="2"/>
  <c r="F6" i="3"/>
  <c r="BU8" i="2"/>
  <c r="F8" i="3"/>
  <c r="BU10" i="2"/>
  <c r="F10" i="3"/>
  <c r="BU12" i="2"/>
  <c r="F12" i="3"/>
  <c r="BU14" i="2"/>
  <c r="F14" i="3"/>
  <c r="BU16" i="2"/>
  <c r="F16" i="3"/>
  <c r="BU18" i="2"/>
  <c r="F18" i="3"/>
  <c r="BU20" i="2"/>
  <c r="F20" i="3"/>
  <c r="BU22" i="2"/>
  <c r="F22" i="3"/>
  <c r="BU24" i="2"/>
  <c r="F24" i="3"/>
  <c r="BU26" i="2"/>
  <c r="F26" i="3"/>
  <c r="P25" i="2"/>
  <c r="E25" i="3"/>
  <c r="G25" i="3"/>
  <c r="P23" i="2"/>
  <c r="E23" i="3"/>
  <c r="G23" i="3"/>
  <c r="P21" i="2"/>
  <c r="E21" i="3"/>
  <c r="G21" i="3"/>
  <c r="P19" i="2"/>
  <c r="E19" i="3"/>
  <c r="G19" i="3"/>
  <c r="P17" i="2"/>
  <c r="E17" i="3"/>
  <c r="G17" i="3"/>
  <c r="P15" i="2"/>
  <c r="E15" i="3"/>
  <c r="G15" i="3"/>
  <c r="P13" i="2"/>
  <c r="E13" i="3"/>
  <c r="G13" i="3"/>
  <c r="P11" i="2"/>
  <c r="E11" i="3"/>
  <c r="G11" i="3"/>
  <c r="P9" i="2"/>
  <c r="E9" i="3"/>
  <c r="G9" i="3"/>
  <c r="P7" i="2"/>
  <c r="E7" i="3"/>
  <c r="G7" i="3"/>
  <c r="P5" i="2"/>
  <c r="E5" i="3"/>
  <c r="G5" i="3"/>
  <c r="O25" i="3"/>
  <c r="CC25" i="2"/>
  <c r="O23" i="3"/>
  <c r="CC23" i="2"/>
  <c r="O21" i="3"/>
  <c r="CC21" i="2"/>
  <c r="O19" i="3"/>
  <c r="CC19" i="2"/>
  <c r="O17" i="3"/>
  <c r="CC17" i="2"/>
  <c r="O15" i="3"/>
  <c r="CC15" i="2"/>
  <c r="O13" i="3"/>
  <c r="CC13" i="2"/>
  <c r="O11" i="3"/>
  <c r="CC11" i="2"/>
  <c r="O9" i="3"/>
  <c r="CC9" i="2"/>
  <c r="O7" i="3"/>
  <c r="CC7" i="2"/>
  <c r="CC5" i="2"/>
  <c r="O5" i="3"/>
  <c r="Y26" i="2"/>
  <c r="N26" i="3"/>
  <c r="P26" i="3"/>
  <c r="CD26" i="2"/>
  <c r="Y25" i="2"/>
  <c r="N25" i="3"/>
  <c r="P25" i="3"/>
  <c r="CD25" i="2"/>
  <c r="Y24" i="2"/>
  <c r="N24" i="3"/>
  <c r="P24" i="3"/>
  <c r="CD24" i="2"/>
  <c r="Y23" i="2"/>
  <c r="N23" i="3"/>
  <c r="P23" i="3"/>
  <c r="CD23" i="2"/>
  <c r="Y22" i="2"/>
  <c r="N22" i="3"/>
  <c r="P22" i="3"/>
  <c r="CD22" i="2"/>
  <c r="Y21" i="2"/>
  <c r="N21" i="3"/>
  <c r="P21" i="3"/>
  <c r="CD21" i="2"/>
  <c r="Y20" i="2"/>
  <c r="N20" i="3"/>
  <c r="P20" i="3"/>
  <c r="CD20" i="2"/>
  <c r="Y19" i="2"/>
  <c r="N19" i="3"/>
  <c r="P19" i="3"/>
  <c r="CD19" i="2"/>
  <c r="Y18" i="2"/>
  <c r="N18" i="3"/>
  <c r="P18" i="3"/>
  <c r="CD18" i="2"/>
  <c r="Y17" i="2"/>
  <c r="N17" i="3"/>
  <c r="P17" i="3"/>
  <c r="CD17" i="2"/>
  <c r="Y16" i="2"/>
  <c r="N16" i="3"/>
  <c r="P16" i="3"/>
  <c r="CD16" i="2"/>
  <c r="Y15" i="2"/>
  <c r="N15" i="3"/>
  <c r="P15" i="3"/>
  <c r="CD15" i="2"/>
  <c r="Y14" i="2"/>
  <c r="N14" i="3"/>
  <c r="P14" i="3"/>
  <c r="CD14" i="2"/>
  <c r="Y13" i="2"/>
  <c r="N13" i="3"/>
  <c r="P13" i="3"/>
  <c r="CD13" i="2"/>
  <c r="Y12" i="2"/>
  <c r="N12" i="3"/>
  <c r="P12" i="3"/>
  <c r="CD12" i="2"/>
  <c r="Y11" i="2"/>
  <c r="N11" i="3"/>
  <c r="P11" i="3"/>
  <c r="CD11" i="2"/>
  <c r="Y10" i="2"/>
  <c r="N10" i="3"/>
  <c r="P10" i="3"/>
  <c r="CD10" i="2"/>
  <c r="Y9" i="2"/>
  <c r="N9" i="3"/>
  <c r="P9" i="3"/>
  <c r="CD9" i="2"/>
  <c r="Y8" i="2"/>
  <c r="N8" i="3"/>
  <c r="P8" i="3"/>
  <c r="CD8" i="2"/>
  <c r="Y7" i="2"/>
  <c r="N7" i="3"/>
  <c r="P7" i="3"/>
  <c r="CD7" i="2"/>
  <c r="Y6" i="2"/>
  <c r="N6" i="3"/>
  <c r="P6" i="3"/>
  <c r="CD6" i="2"/>
  <c r="P5" i="3"/>
  <c r="CD5" i="2"/>
  <c r="P4" i="3"/>
  <c r="CD4" i="2"/>
  <c r="X6" i="3"/>
  <c r="CK6" i="2"/>
  <c r="AH7" i="2"/>
  <c r="W7" i="3"/>
  <c r="Y7" i="3"/>
  <c r="CL7" i="2"/>
  <c r="AH8" i="2"/>
  <c r="W8" i="3"/>
  <c r="Y8" i="3"/>
  <c r="CL8" i="2"/>
  <c r="X7" i="3"/>
  <c r="CK7" i="2"/>
  <c r="AH9" i="2"/>
  <c r="W9" i="3"/>
  <c r="Y9" i="3"/>
  <c r="CL9" i="2"/>
  <c r="X10" i="3"/>
  <c r="CK10" i="2"/>
  <c r="BV26" i="2"/>
  <c r="BV24" i="2"/>
  <c r="BV22" i="2"/>
  <c r="BV19" i="2"/>
  <c r="BV17" i="2"/>
  <c r="BV14" i="2"/>
  <c r="CD3" i="2"/>
  <c r="P3" i="3"/>
  <c r="CC3" i="2"/>
  <c r="O3" i="3"/>
  <c r="P3" i="2"/>
  <c r="E3" i="3"/>
  <c r="G3" i="3"/>
  <c r="BU3" i="2"/>
  <c r="F3" i="3"/>
  <c r="AH5" i="2"/>
  <c r="W5" i="3"/>
  <c r="CL5" i="2"/>
  <c r="AH4" i="2"/>
  <c r="W4" i="3"/>
  <c r="CL4" i="2"/>
  <c r="AH3" i="2"/>
  <c r="W3" i="3"/>
  <c r="CL3" i="2"/>
  <c r="Y5" i="2"/>
  <c r="N5" i="3"/>
  <c r="Y4" i="2"/>
  <c r="N4" i="3"/>
  <c r="Y3" i="2"/>
  <c r="N3" i="3"/>
  <c r="BV20" i="2"/>
  <c r="BV12" i="2"/>
  <c r="BV11" i="2"/>
  <c r="BV9" i="2"/>
  <c r="BV10" i="2"/>
  <c r="BV8" i="2"/>
  <c r="BV7" i="2"/>
  <c r="BV6" i="2"/>
  <c r="BV5" i="2"/>
  <c r="BV4" i="2"/>
  <c r="BV3" i="2"/>
  <c r="BV16" i="2"/>
  <c r="M4" i="2"/>
  <c r="B4" i="3"/>
  <c r="M5" i="2"/>
  <c r="B5" i="3"/>
  <c r="M6" i="2"/>
  <c r="B6" i="3"/>
  <c r="M7" i="2"/>
  <c r="B7" i="3"/>
  <c r="M8" i="2"/>
  <c r="B8" i="3"/>
  <c r="M9" i="2"/>
  <c r="B9" i="3"/>
  <c r="M10" i="2"/>
  <c r="B10" i="3"/>
  <c r="M11" i="2"/>
  <c r="M12" i="2"/>
  <c r="M13" i="2"/>
  <c r="B13" i="3"/>
  <c r="M14" i="2"/>
  <c r="B14" i="3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B87" i="3"/>
  <c r="M3" i="2"/>
  <c r="B3" i="3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G4" i="2"/>
  <c r="G5" i="2"/>
  <c r="G6" i="2"/>
  <c r="G7" i="2"/>
  <c r="J7" i="2"/>
  <c r="G8" i="2"/>
  <c r="J8" i="2"/>
  <c r="G9" i="2"/>
  <c r="J9" i="2"/>
  <c r="G10" i="2"/>
  <c r="J10" i="2"/>
  <c r="G11" i="2"/>
  <c r="J11" i="2"/>
  <c r="G12" i="2"/>
  <c r="J12" i="2"/>
  <c r="G13" i="2"/>
  <c r="J13" i="2"/>
  <c r="G14" i="2"/>
  <c r="G15" i="2"/>
  <c r="J15" i="2"/>
  <c r="G16" i="2"/>
  <c r="J16" i="2"/>
  <c r="G17" i="2"/>
  <c r="J17" i="2"/>
  <c r="G18" i="2"/>
  <c r="J18" i="2"/>
  <c r="G19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G26" i="2"/>
  <c r="J26" i="2"/>
  <c r="G27" i="2"/>
  <c r="J27" i="2"/>
  <c r="G28" i="2"/>
  <c r="J28" i="2"/>
  <c r="G29" i="2"/>
  <c r="J29" i="2"/>
  <c r="G30" i="2"/>
  <c r="J30" i="2"/>
  <c r="G31" i="2"/>
  <c r="J31" i="2"/>
  <c r="G32" i="2"/>
  <c r="J32" i="2"/>
  <c r="G33" i="2"/>
  <c r="J33" i="2"/>
  <c r="G34" i="2"/>
  <c r="J34" i="2"/>
  <c r="G35" i="2"/>
  <c r="J35" i="2"/>
  <c r="G36" i="2"/>
  <c r="J36" i="2"/>
  <c r="G37" i="2"/>
  <c r="J37" i="2"/>
  <c r="G38" i="2"/>
  <c r="J38" i="2"/>
  <c r="G39" i="2"/>
  <c r="J39" i="2"/>
  <c r="G40" i="2"/>
  <c r="J40" i="2"/>
  <c r="G41" i="2"/>
  <c r="J41" i="2"/>
  <c r="G42" i="2"/>
  <c r="J42" i="2"/>
  <c r="G43" i="2"/>
  <c r="J43" i="2"/>
  <c r="G44" i="2"/>
  <c r="J44" i="2"/>
  <c r="G45" i="2"/>
  <c r="J45" i="2"/>
  <c r="G46" i="2"/>
  <c r="J46" i="2"/>
  <c r="G47" i="2"/>
  <c r="J47" i="2"/>
  <c r="G48" i="2"/>
  <c r="J48" i="2"/>
  <c r="G49" i="2"/>
  <c r="J49" i="2"/>
  <c r="G50" i="2"/>
  <c r="J50" i="2"/>
  <c r="G51" i="2"/>
  <c r="J51" i="2"/>
  <c r="G52" i="2"/>
  <c r="J52" i="2"/>
  <c r="G53" i="2"/>
  <c r="J53" i="2"/>
  <c r="G54" i="2"/>
  <c r="J54" i="2"/>
  <c r="G55" i="2"/>
  <c r="J55" i="2"/>
  <c r="G56" i="2"/>
  <c r="J56" i="2"/>
  <c r="G57" i="2"/>
  <c r="J57" i="2"/>
  <c r="G58" i="2"/>
  <c r="J58" i="2"/>
  <c r="G59" i="2"/>
  <c r="J59" i="2"/>
  <c r="G60" i="2"/>
  <c r="J60" i="2"/>
  <c r="G61" i="2"/>
  <c r="J61" i="2"/>
  <c r="G62" i="2"/>
  <c r="J62" i="2"/>
  <c r="G63" i="2"/>
  <c r="J63" i="2"/>
  <c r="G64" i="2"/>
  <c r="J64" i="2"/>
  <c r="G65" i="2"/>
  <c r="J65" i="2"/>
  <c r="G66" i="2"/>
  <c r="J66" i="2"/>
  <c r="G67" i="2"/>
  <c r="J67" i="2"/>
  <c r="G68" i="2"/>
  <c r="J68" i="2"/>
  <c r="G69" i="2"/>
  <c r="J69" i="2"/>
  <c r="G70" i="2"/>
  <c r="J70" i="2"/>
  <c r="G71" i="2"/>
  <c r="J71" i="2"/>
  <c r="G72" i="2"/>
  <c r="J72" i="2"/>
  <c r="G73" i="2"/>
  <c r="J73" i="2"/>
  <c r="G74" i="2"/>
  <c r="J74" i="2"/>
  <c r="G75" i="2"/>
  <c r="J75" i="2"/>
  <c r="G76" i="2"/>
  <c r="J76" i="2"/>
  <c r="G77" i="2"/>
  <c r="J77" i="2"/>
  <c r="G78" i="2"/>
  <c r="J78" i="2"/>
  <c r="G79" i="2"/>
  <c r="J79" i="2"/>
  <c r="G80" i="2"/>
  <c r="J80" i="2"/>
  <c r="G81" i="2"/>
  <c r="J81" i="2"/>
  <c r="G82" i="2"/>
  <c r="J82" i="2"/>
  <c r="G83" i="2"/>
  <c r="J83" i="2"/>
  <c r="G84" i="2"/>
  <c r="J84" i="2"/>
  <c r="G85" i="2"/>
  <c r="J85" i="2"/>
  <c r="G86" i="2"/>
  <c r="J86" i="2"/>
  <c r="G87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3" i="2"/>
  <c r="J6" i="2"/>
  <c r="L29" i="1"/>
  <c r="J5" i="2"/>
  <c r="L28" i="1"/>
  <c r="J4" i="2"/>
  <c r="L27" i="1"/>
  <c r="CH33" i="2"/>
  <c r="CG35" i="2"/>
  <c r="CF33" i="2"/>
  <c r="CF39" i="2"/>
  <c r="CG31" i="2"/>
  <c r="CE32" i="2"/>
  <c r="CE31" i="2"/>
  <c r="BX35" i="2"/>
  <c r="BX38" i="2"/>
  <c r="BX40" i="2"/>
  <c r="BX42" i="2"/>
  <c r="BX44" i="2"/>
  <c r="BX46" i="2"/>
  <c r="BW37" i="2"/>
  <c r="BW39" i="2"/>
  <c r="BW41" i="2"/>
  <c r="BW43" i="2"/>
  <c r="BW45" i="2"/>
  <c r="BW47" i="2"/>
  <c r="CH32" i="2"/>
  <c r="CG32" i="2"/>
  <c r="CF32" i="2"/>
  <c r="CF35" i="2"/>
  <c r="CF31" i="2"/>
  <c r="CH31" i="2"/>
  <c r="CE33" i="2"/>
  <c r="BX34" i="2"/>
  <c r="BX37" i="2"/>
  <c r="BX39" i="2"/>
  <c r="BX41" i="2"/>
  <c r="BX43" i="2"/>
  <c r="BX45" i="2"/>
  <c r="BW32" i="2"/>
  <c r="BW38" i="2"/>
  <c r="BW40" i="2"/>
  <c r="BW42" i="2"/>
  <c r="BW44" i="2"/>
  <c r="BW46" i="2"/>
  <c r="BW48" i="2"/>
  <c r="BX33" i="2"/>
  <c r="BX47" i="2"/>
  <c r="BW34" i="2"/>
  <c r="BX48" i="2"/>
  <c r="CE39" i="2"/>
  <c r="CE35" i="2"/>
  <c r="CF37" i="2"/>
  <c r="CG39" i="2"/>
  <c r="CG33" i="2"/>
  <c r="CH39" i="2"/>
  <c r="CH35" i="2"/>
  <c r="CE40" i="2"/>
  <c r="CE36" i="2"/>
  <c r="CF42" i="2"/>
  <c r="CF38" i="2"/>
  <c r="CF34" i="2"/>
  <c r="CG40" i="2"/>
  <c r="CG36" i="2"/>
  <c r="CH42" i="2"/>
  <c r="CH38" i="2"/>
  <c r="CH34" i="2"/>
  <c r="BW33" i="2"/>
  <c r="BW36" i="2"/>
  <c r="BW31" i="2"/>
  <c r="BW35" i="2"/>
  <c r="BX32" i="2"/>
  <c r="BX36" i="2"/>
  <c r="CE41" i="2"/>
  <c r="CE37" i="2"/>
  <c r="CF41" i="2"/>
  <c r="CG41" i="2"/>
  <c r="CG37" i="2"/>
  <c r="CH41" i="2"/>
  <c r="CH37" i="2"/>
  <c r="CE42" i="2"/>
  <c r="CE38" i="2"/>
  <c r="CE34" i="2"/>
  <c r="CF40" i="2"/>
  <c r="CF36" i="2"/>
  <c r="CG42" i="2"/>
  <c r="CG38" i="2"/>
  <c r="CG34" i="2"/>
  <c r="CH40" i="2"/>
  <c r="CH36" i="2"/>
  <c r="BX31" i="2"/>
  <c r="CQ3" i="2"/>
  <c r="CM10" i="2"/>
  <c r="CO10" i="2"/>
  <c r="CQ10" i="2"/>
  <c r="CS10" i="2"/>
  <c r="CU10" i="2"/>
  <c r="CW10" i="2"/>
  <c r="CY10" i="2"/>
  <c r="DA10" i="2"/>
  <c r="DC10" i="2"/>
  <c r="DE10" i="2"/>
  <c r="DF9" i="2"/>
  <c r="DD9" i="2"/>
  <c r="DB9" i="2"/>
  <c r="CZ9" i="2"/>
  <c r="CX9" i="2"/>
  <c r="CV9" i="2"/>
  <c r="CT9" i="2"/>
  <c r="CR9" i="2"/>
  <c r="CP9" i="2"/>
  <c r="CN9" i="2"/>
  <c r="CN8" i="2"/>
  <c r="CP8" i="2"/>
  <c r="CR8" i="2"/>
  <c r="CT8" i="2"/>
  <c r="CV8" i="2"/>
  <c r="CX8" i="2"/>
  <c r="CZ8" i="2"/>
  <c r="DB8" i="2"/>
  <c r="DD8" i="2"/>
  <c r="DF8" i="2"/>
  <c r="DE7" i="2"/>
  <c r="DC7" i="2"/>
  <c r="DA7" i="2"/>
  <c r="CY7" i="2"/>
  <c r="CW7" i="2"/>
  <c r="CU7" i="2"/>
  <c r="CS7" i="2"/>
  <c r="CQ7" i="2"/>
  <c r="CP7" i="2"/>
  <c r="CN7" i="2"/>
  <c r="DF6" i="2"/>
  <c r="DD6" i="2"/>
  <c r="DB6" i="2"/>
  <c r="CZ6" i="2"/>
  <c r="CX6" i="2"/>
  <c r="CV6" i="2"/>
  <c r="CT6" i="2"/>
  <c r="CR6" i="2"/>
  <c r="CO6" i="2"/>
  <c r="CM6" i="2"/>
  <c r="DE5" i="2"/>
  <c r="DC5" i="2"/>
  <c r="DA5" i="2"/>
  <c r="CY5" i="2"/>
  <c r="CW5" i="2"/>
  <c r="CU5" i="2"/>
  <c r="CS5" i="2"/>
  <c r="CQ5" i="2"/>
  <c r="CO5" i="2"/>
  <c r="CM5" i="2"/>
  <c r="DF4" i="2"/>
  <c r="DD4" i="2"/>
  <c r="DB4" i="2"/>
  <c r="CZ4" i="2"/>
  <c r="CX4" i="2"/>
  <c r="CV4" i="2"/>
  <c r="CT4" i="2"/>
  <c r="CR4" i="2"/>
  <c r="CP4" i="2"/>
  <c r="DF3" i="2"/>
  <c r="DD3" i="2"/>
  <c r="DB3" i="2"/>
  <c r="CZ3" i="2"/>
  <c r="CX3" i="2"/>
  <c r="CV3" i="2"/>
  <c r="CT3" i="2"/>
  <c r="CR3" i="2"/>
  <c r="CP3" i="2"/>
  <c r="CM3" i="2"/>
  <c r="CN10" i="2"/>
  <c r="CP10" i="2"/>
  <c r="CR10" i="2"/>
  <c r="CT10" i="2"/>
  <c r="CV10" i="2"/>
  <c r="CX10" i="2"/>
  <c r="CZ10" i="2"/>
  <c r="DB10" i="2"/>
  <c r="DD10" i="2"/>
  <c r="DF10" i="2"/>
  <c r="DE9" i="2"/>
  <c r="DC9" i="2"/>
  <c r="DA9" i="2"/>
  <c r="CY9" i="2"/>
  <c r="CW9" i="2"/>
  <c r="CU9" i="2"/>
  <c r="CS9" i="2"/>
  <c r="CQ9" i="2"/>
  <c r="CO9" i="2"/>
  <c r="CM9" i="2"/>
  <c r="CM8" i="2"/>
  <c r="CO8" i="2"/>
  <c r="CQ8" i="2"/>
  <c r="CS8" i="2"/>
  <c r="CU8" i="2"/>
  <c r="CW8" i="2"/>
  <c r="CY8" i="2"/>
  <c r="DA8" i="2"/>
  <c r="DC8" i="2"/>
  <c r="DE8" i="2"/>
  <c r="DF7" i="2"/>
  <c r="DD7" i="2"/>
  <c r="DB7" i="2"/>
  <c r="CZ7" i="2"/>
  <c r="CX7" i="2"/>
  <c r="CV7" i="2"/>
  <c r="CT7" i="2"/>
  <c r="CR7" i="2"/>
  <c r="CQ6" i="2"/>
  <c r="CO7" i="2"/>
  <c r="CM7" i="2"/>
  <c r="DE6" i="2"/>
  <c r="DC6" i="2"/>
  <c r="DA6" i="2"/>
  <c r="CY6" i="2"/>
  <c r="CW6" i="2"/>
  <c r="CU6" i="2"/>
  <c r="CS6" i="2"/>
  <c r="CP6" i="2"/>
  <c r="CN6" i="2"/>
  <c r="DF5" i="2"/>
  <c r="DD5" i="2"/>
  <c r="DB5" i="2"/>
  <c r="CZ5" i="2"/>
  <c r="CX5" i="2"/>
  <c r="CV5" i="2"/>
  <c r="CT5" i="2"/>
  <c r="CR5" i="2"/>
  <c r="CP5" i="2"/>
  <c r="CN5" i="2"/>
  <c r="DE4" i="2"/>
  <c r="DC4" i="2"/>
  <c r="DA4" i="2"/>
  <c r="CY4" i="2"/>
  <c r="CW4" i="2"/>
  <c r="CU4" i="2"/>
  <c r="CS4" i="2"/>
  <c r="CQ4" i="2"/>
  <c r="CM4" i="2"/>
  <c r="DE3" i="2"/>
  <c r="DC3" i="2"/>
  <c r="DA3" i="2"/>
  <c r="CY3" i="2"/>
  <c r="CW3" i="2"/>
  <c r="CU3" i="2"/>
  <c r="CS3" i="2"/>
  <c r="I14" i="2"/>
  <c r="J14" i="2"/>
  <c r="I87" i="2"/>
  <c r="J87" i="2"/>
  <c r="H86" i="2"/>
  <c r="I86" i="2"/>
  <c r="H84" i="2"/>
  <c r="I84" i="2"/>
  <c r="H82" i="2"/>
  <c r="I82" i="2"/>
  <c r="H80" i="2"/>
  <c r="I80" i="2"/>
  <c r="H78" i="2"/>
  <c r="I78" i="2"/>
  <c r="H76" i="2"/>
  <c r="I76" i="2"/>
  <c r="H74" i="2"/>
  <c r="I74" i="2"/>
  <c r="H72" i="2"/>
  <c r="I72" i="2"/>
  <c r="H70" i="2"/>
  <c r="I70" i="2"/>
  <c r="H68" i="2"/>
  <c r="I68" i="2"/>
  <c r="H66" i="2"/>
  <c r="I66" i="2"/>
  <c r="H64" i="2"/>
  <c r="I64" i="2"/>
  <c r="H62" i="2"/>
  <c r="I62" i="2"/>
  <c r="H60" i="2"/>
  <c r="I60" i="2"/>
  <c r="H58" i="2"/>
  <c r="I58" i="2"/>
  <c r="H56" i="2"/>
  <c r="I56" i="2"/>
  <c r="H54" i="2"/>
  <c r="I54" i="2"/>
  <c r="H52" i="2"/>
  <c r="I52" i="2"/>
  <c r="H50" i="2"/>
  <c r="I50" i="2"/>
  <c r="H48" i="2"/>
  <c r="I48" i="2"/>
  <c r="H46" i="2"/>
  <c r="I46" i="2"/>
  <c r="H44" i="2"/>
  <c r="I44" i="2"/>
  <c r="H42" i="2"/>
  <c r="I42" i="2"/>
  <c r="H40" i="2"/>
  <c r="I40" i="2"/>
  <c r="H38" i="2"/>
  <c r="I38" i="2"/>
  <c r="H36" i="2"/>
  <c r="I36" i="2"/>
  <c r="H34" i="2"/>
  <c r="I34" i="2"/>
  <c r="H32" i="2"/>
  <c r="I32" i="2"/>
  <c r="H30" i="2"/>
  <c r="I30" i="2"/>
  <c r="H28" i="2"/>
  <c r="I28" i="2"/>
  <c r="H26" i="2"/>
  <c r="I26" i="2"/>
  <c r="H24" i="2"/>
  <c r="I24" i="2"/>
  <c r="H22" i="2"/>
  <c r="I22" i="2"/>
  <c r="H20" i="2"/>
  <c r="I20" i="2"/>
  <c r="H18" i="2"/>
  <c r="I18" i="2"/>
  <c r="H16" i="2"/>
  <c r="I16" i="2"/>
  <c r="H12" i="2"/>
  <c r="I12" i="2"/>
  <c r="H10" i="2"/>
  <c r="I10" i="2"/>
  <c r="H8" i="2"/>
  <c r="I8" i="2"/>
  <c r="H6" i="2"/>
  <c r="I6" i="2"/>
  <c r="H4" i="2"/>
  <c r="I4" i="2"/>
  <c r="H85" i="2"/>
  <c r="I85" i="2"/>
  <c r="H83" i="2"/>
  <c r="I83" i="2"/>
  <c r="H81" i="2"/>
  <c r="I81" i="2"/>
  <c r="H79" i="2"/>
  <c r="I79" i="2"/>
  <c r="H77" i="2"/>
  <c r="I77" i="2"/>
  <c r="H75" i="2"/>
  <c r="I75" i="2"/>
  <c r="H73" i="2"/>
  <c r="I73" i="2"/>
  <c r="H71" i="2"/>
  <c r="I71" i="2"/>
  <c r="H69" i="2"/>
  <c r="I69" i="2"/>
  <c r="H67" i="2"/>
  <c r="I67" i="2"/>
  <c r="H65" i="2"/>
  <c r="I65" i="2"/>
  <c r="H63" i="2"/>
  <c r="I63" i="2"/>
  <c r="H61" i="2"/>
  <c r="I61" i="2"/>
  <c r="H59" i="2"/>
  <c r="I59" i="2"/>
  <c r="H57" i="2"/>
  <c r="I57" i="2"/>
  <c r="H55" i="2"/>
  <c r="I55" i="2"/>
  <c r="H53" i="2"/>
  <c r="I53" i="2"/>
  <c r="H51" i="2"/>
  <c r="I51" i="2"/>
  <c r="H49" i="2"/>
  <c r="I49" i="2"/>
  <c r="H47" i="2"/>
  <c r="I47" i="2"/>
  <c r="H45" i="2"/>
  <c r="I45" i="2"/>
  <c r="H43" i="2"/>
  <c r="I43" i="2"/>
  <c r="H41" i="2"/>
  <c r="I41" i="2"/>
  <c r="H39" i="2"/>
  <c r="I39" i="2"/>
  <c r="H37" i="2"/>
  <c r="I37" i="2"/>
  <c r="H35" i="2"/>
  <c r="I35" i="2"/>
  <c r="H33" i="2"/>
  <c r="I33" i="2"/>
  <c r="H31" i="2"/>
  <c r="I31" i="2"/>
  <c r="H29" i="2"/>
  <c r="I29" i="2"/>
  <c r="H27" i="2"/>
  <c r="I27" i="2"/>
  <c r="H25" i="2"/>
  <c r="I25" i="2"/>
  <c r="H23" i="2"/>
  <c r="I23" i="2"/>
  <c r="H21" i="2"/>
  <c r="I21" i="2"/>
  <c r="H19" i="2"/>
  <c r="I19" i="2"/>
  <c r="H17" i="2"/>
  <c r="I17" i="2"/>
  <c r="H15" i="2"/>
  <c r="I15" i="2"/>
  <c r="H13" i="2"/>
  <c r="I13" i="2"/>
  <c r="H11" i="2"/>
  <c r="I11" i="2"/>
  <c r="H9" i="2"/>
  <c r="I9" i="2"/>
  <c r="H7" i="2"/>
  <c r="I7" i="2"/>
  <c r="H5" i="2"/>
  <c r="I5" i="2"/>
  <c r="K37" i="1"/>
  <c r="H14" i="2"/>
  <c r="K110" i="1"/>
  <c r="H87" i="2"/>
  <c r="N85" i="2"/>
  <c r="C85" i="3"/>
  <c r="B85" i="3"/>
  <c r="N83" i="2"/>
  <c r="C83" i="3"/>
  <c r="B83" i="3"/>
  <c r="N81" i="2"/>
  <c r="C81" i="3"/>
  <c r="B81" i="3"/>
  <c r="N79" i="2"/>
  <c r="C79" i="3"/>
  <c r="B79" i="3"/>
  <c r="N77" i="2"/>
  <c r="C77" i="3"/>
  <c r="B77" i="3"/>
  <c r="N75" i="2"/>
  <c r="C75" i="3"/>
  <c r="B75" i="3"/>
  <c r="N73" i="2"/>
  <c r="C73" i="3"/>
  <c r="B73" i="3"/>
  <c r="N71" i="2"/>
  <c r="C71" i="3"/>
  <c r="B71" i="3"/>
  <c r="N69" i="2"/>
  <c r="C69" i="3"/>
  <c r="B69" i="3"/>
  <c r="N67" i="2"/>
  <c r="C67" i="3"/>
  <c r="B67" i="3"/>
  <c r="N65" i="2"/>
  <c r="C65" i="3"/>
  <c r="B65" i="3"/>
  <c r="N63" i="2"/>
  <c r="C63" i="3"/>
  <c r="B63" i="3"/>
  <c r="N61" i="2"/>
  <c r="C61" i="3"/>
  <c r="B61" i="3"/>
  <c r="N59" i="2"/>
  <c r="C59" i="3"/>
  <c r="B59" i="3"/>
  <c r="N57" i="2"/>
  <c r="C57" i="3"/>
  <c r="B57" i="3"/>
  <c r="N55" i="2"/>
  <c r="C55" i="3"/>
  <c r="B55" i="3"/>
  <c r="N53" i="2"/>
  <c r="C53" i="3"/>
  <c r="B53" i="3"/>
  <c r="N51" i="2"/>
  <c r="C51" i="3"/>
  <c r="B51" i="3"/>
  <c r="N49" i="2"/>
  <c r="C49" i="3"/>
  <c r="B49" i="3"/>
  <c r="N47" i="2"/>
  <c r="C47" i="3"/>
  <c r="B47" i="3"/>
  <c r="N45" i="2"/>
  <c r="C45" i="3"/>
  <c r="B45" i="3"/>
  <c r="N43" i="2"/>
  <c r="C43" i="3"/>
  <c r="B43" i="3"/>
  <c r="N41" i="2"/>
  <c r="C41" i="3"/>
  <c r="B41" i="3"/>
  <c r="N39" i="2"/>
  <c r="C39" i="3"/>
  <c r="B39" i="3"/>
  <c r="N37" i="2"/>
  <c r="C37" i="3"/>
  <c r="B37" i="3"/>
  <c r="N35" i="2"/>
  <c r="C35" i="3"/>
  <c r="B35" i="3"/>
  <c r="N33" i="2"/>
  <c r="C33" i="3"/>
  <c r="B33" i="3"/>
  <c r="N31" i="2"/>
  <c r="C31" i="3"/>
  <c r="B31" i="3"/>
  <c r="N29" i="2"/>
  <c r="C29" i="3"/>
  <c r="B29" i="3"/>
  <c r="N27" i="2"/>
  <c r="C27" i="3"/>
  <c r="B27" i="3"/>
  <c r="N25" i="2"/>
  <c r="C25" i="3"/>
  <c r="B25" i="3"/>
  <c r="N23" i="2"/>
  <c r="C23" i="3"/>
  <c r="B23" i="3"/>
  <c r="N21" i="2"/>
  <c r="C21" i="3"/>
  <c r="B21" i="3"/>
  <c r="N19" i="2"/>
  <c r="C19" i="3"/>
  <c r="B19" i="3"/>
  <c r="N17" i="2"/>
  <c r="C17" i="3"/>
  <c r="B17" i="3"/>
  <c r="N15" i="2"/>
  <c r="C15" i="3"/>
  <c r="B15" i="3"/>
  <c r="N11" i="2"/>
  <c r="C11" i="3"/>
  <c r="B11" i="3"/>
  <c r="N86" i="2"/>
  <c r="C86" i="3"/>
  <c r="B86" i="3"/>
  <c r="N84" i="2"/>
  <c r="C84" i="3"/>
  <c r="B84" i="3"/>
  <c r="N82" i="2"/>
  <c r="C82" i="3"/>
  <c r="B82" i="3"/>
  <c r="N80" i="2"/>
  <c r="C80" i="3"/>
  <c r="B80" i="3"/>
  <c r="N78" i="2"/>
  <c r="C78" i="3"/>
  <c r="B78" i="3"/>
  <c r="N76" i="2"/>
  <c r="C76" i="3"/>
  <c r="B76" i="3"/>
  <c r="N74" i="2"/>
  <c r="C74" i="3"/>
  <c r="B74" i="3"/>
  <c r="N72" i="2"/>
  <c r="C72" i="3"/>
  <c r="B72" i="3"/>
  <c r="N70" i="2"/>
  <c r="C70" i="3"/>
  <c r="B70" i="3"/>
  <c r="N68" i="2"/>
  <c r="C68" i="3"/>
  <c r="B68" i="3"/>
  <c r="N66" i="2"/>
  <c r="C66" i="3"/>
  <c r="B66" i="3"/>
  <c r="N64" i="2"/>
  <c r="C64" i="3"/>
  <c r="B64" i="3"/>
  <c r="N62" i="2"/>
  <c r="C62" i="3"/>
  <c r="B62" i="3"/>
  <c r="N60" i="2"/>
  <c r="C60" i="3"/>
  <c r="B60" i="3"/>
  <c r="N58" i="2"/>
  <c r="C58" i="3"/>
  <c r="B58" i="3"/>
  <c r="N56" i="2"/>
  <c r="C56" i="3"/>
  <c r="B56" i="3"/>
  <c r="N54" i="2"/>
  <c r="C54" i="3"/>
  <c r="B54" i="3"/>
  <c r="N52" i="2"/>
  <c r="C52" i="3"/>
  <c r="B52" i="3"/>
  <c r="N50" i="2"/>
  <c r="C50" i="3"/>
  <c r="B50" i="3"/>
  <c r="N48" i="2"/>
  <c r="C48" i="3"/>
  <c r="B48" i="3"/>
  <c r="N46" i="2"/>
  <c r="C46" i="3"/>
  <c r="B46" i="3"/>
  <c r="N44" i="2"/>
  <c r="C44" i="3"/>
  <c r="B44" i="3"/>
  <c r="N42" i="2"/>
  <c r="C42" i="3"/>
  <c r="B42" i="3"/>
  <c r="N40" i="2"/>
  <c r="C40" i="3"/>
  <c r="B40" i="3"/>
  <c r="N38" i="2"/>
  <c r="C38" i="3"/>
  <c r="B38" i="3"/>
  <c r="N36" i="2"/>
  <c r="C36" i="3"/>
  <c r="B36" i="3"/>
  <c r="N34" i="2"/>
  <c r="C34" i="3"/>
  <c r="B34" i="3"/>
  <c r="N32" i="2"/>
  <c r="C32" i="3"/>
  <c r="B32" i="3"/>
  <c r="N30" i="2"/>
  <c r="C30" i="3"/>
  <c r="B30" i="3"/>
  <c r="N28" i="2"/>
  <c r="C28" i="3"/>
  <c r="B28" i="3"/>
  <c r="N26" i="2"/>
  <c r="C26" i="3"/>
  <c r="B26" i="3"/>
  <c r="N24" i="2"/>
  <c r="C24" i="3"/>
  <c r="B24" i="3"/>
  <c r="N22" i="2"/>
  <c r="C22" i="3"/>
  <c r="B22" i="3"/>
  <c r="N20" i="2"/>
  <c r="C20" i="3"/>
  <c r="B20" i="3"/>
  <c r="N18" i="2"/>
  <c r="C18" i="3"/>
  <c r="B18" i="3"/>
  <c r="N16" i="2"/>
  <c r="C16" i="3"/>
  <c r="B16" i="3"/>
  <c r="N12" i="2"/>
  <c r="C12" i="3"/>
  <c r="B12" i="3"/>
  <c r="L85" i="2"/>
  <c r="A85" i="3"/>
  <c r="N87" i="2"/>
  <c r="CI5" i="2"/>
  <c r="CI7" i="2"/>
  <c r="CI9" i="2"/>
  <c r="CI11" i="2"/>
  <c r="CI13" i="2"/>
  <c r="CI15" i="2"/>
  <c r="CI17" i="2"/>
  <c r="CI19" i="2"/>
  <c r="CI21" i="2"/>
  <c r="CI23" i="2"/>
  <c r="CI25" i="2"/>
  <c r="CH4" i="2"/>
  <c r="CH6" i="2"/>
  <c r="CH8" i="2"/>
  <c r="CH10" i="2"/>
  <c r="CH12" i="2"/>
  <c r="CH14" i="2"/>
  <c r="CH16" i="2"/>
  <c r="CH18" i="2"/>
  <c r="CH20" i="2"/>
  <c r="CH22" i="2"/>
  <c r="CH26" i="2"/>
  <c r="CG5" i="2"/>
  <c r="CG9" i="2"/>
  <c r="CG13" i="2"/>
  <c r="CG17" i="2"/>
  <c r="CG21" i="2"/>
  <c r="CG25" i="2"/>
  <c r="CF6" i="2"/>
  <c r="CF12" i="2"/>
  <c r="CF16" i="2"/>
  <c r="CF20" i="2"/>
  <c r="CF24" i="2"/>
  <c r="CE7" i="2"/>
  <c r="CE11" i="2"/>
  <c r="CE15" i="2"/>
  <c r="CE19" i="2"/>
  <c r="CE23" i="2"/>
  <c r="CI3" i="2"/>
  <c r="CI4" i="2"/>
  <c r="CI6" i="2"/>
  <c r="CI8" i="2"/>
  <c r="CI10" i="2"/>
  <c r="CI12" i="2"/>
  <c r="CI14" i="2"/>
  <c r="CI16" i="2"/>
  <c r="CI18" i="2"/>
  <c r="CI20" i="2"/>
  <c r="CI22" i="2"/>
  <c r="CI24" i="2"/>
  <c r="CI26" i="2"/>
  <c r="CH5" i="2"/>
  <c r="CH7" i="2"/>
  <c r="CH9" i="2"/>
  <c r="CH11" i="2"/>
  <c r="CH13" i="2"/>
  <c r="CH15" i="2"/>
  <c r="CH17" i="2"/>
  <c r="CH19" i="2"/>
  <c r="CH21" i="2"/>
  <c r="CH23" i="2"/>
  <c r="CH25" i="2"/>
  <c r="CG4" i="2"/>
  <c r="CG6" i="2"/>
  <c r="CG8" i="2"/>
  <c r="CG10" i="2"/>
  <c r="CG12" i="2"/>
  <c r="CG14" i="2"/>
  <c r="CG16" i="2"/>
  <c r="CG18" i="2"/>
  <c r="CG20" i="2"/>
  <c r="CG22" i="2"/>
  <c r="CG24" i="2"/>
  <c r="CG26" i="2"/>
  <c r="CF5" i="2"/>
  <c r="CF7" i="2"/>
  <c r="CF9" i="2"/>
  <c r="CF11" i="2"/>
  <c r="CF13" i="2"/>
  <c r="CF15" i="2"/>
  <c r="CF17" i="2"/>
  <c r="CF19" i="2"/>
  <c r="CF21" i="2"/>
  <c r="CF23" i="2"/>
  <c r="CF25" i="2"/>
  <c r="CE4" i="2"/>
  <c r="CE6" i="2"/>
  <c r="CE8" i="2"/>
  <c r="CE10" i="2"/>
  <c r="CE12" i="2"/>
  <c r="CE14" i="2"/>
  <c r="CE16" i="2"/>
  <c r="CE18" i="2"/>
  <c r="CE20" i="2"/>
  <c r="CE22" i="2"/>
  <c r="CE24" i="2"/>
  <c r="CE26" i="2"/>
  <c r="CH3" i="2"/>
  <c r="CH24" i="2"/>
  <c r="CG7" i="2"/>
  <c r="CG11" i="2"/>
  <c r="CG15" i="2"/>
  <c r="CG19" i="2"/>
  <c r="CG23" i="2"/>
  <c r="CF4" i="2"/>
  <c r="CF8" i="2"/>
  <c r="CF10" i="2"/>
  <c r="CF14" i="2"/>
  <c r="CF18" i="2"/>
  <c r="CF22" i="2"/>
  <c r="CF26" i="2"/>
  <c r="CE5" i="2"/>
  <c r="CE9" i="2"/>
  <c r="CE13" i="2"/>
  <c r="CE17" i="2"/>
  <c r="CE21" i="2"/>
  <c r="CE25" i="2"/>
  <c r="CE3" i="2"/>
  <c r="BW19" i="2"/>
  <c r="N14" i="2"/>
  <c r="CA3" i="2"/>
  <c r="CA9" i="2"/>
  <c r="CA19" i="2"/>
  <c r="BZ9" i="2"/>
  <c r="BZ17" i="2"/>
  <c r="BY9" i="2"/>
  <c r="BY17" i="2"/>
  <c r="BX9" i="2"/>
  <c r="BX17" i="2"/>
  <c r="BW5" i="2"/>
  <c r="BW17" i="2"/>
  <c r="BW25" i="2"/>
  <c r="CA6" i="2"/>
  <c r="CA10" i="2"/>
  <c r="CA14" i="2"/>
  <c r="CA18" i="2"/>
  <c r="CA22" i="2"/>
  <c r="CA26" i="2"/>
  <c r="BZ6" i="2"/>
  <c r="BZ10" i="2"/>
  <c r="BZ14" i="2"/>
  <c r="BZ18" i="2"/>
  <c r="BZ22" i="2"/>
  <c r="BZ26" i="2"/>
  <c r="BY8" i="2"/>
  <c r="BY12" i="2"/>
  <c r="BY20" i="2"/>
  <c r="BY24" i="2"/>
  <c r="BX4" i="2"/>
  <c r="BX8" i="2"/>
  <c r="BX12" i="2"/>
  <c r="BX20" i="2"/>
  <c r="BX24" i="2"/>
  <c r="BW4" i="2"/>
  <c r="BW8" i="2"/>
  <c r="BW12" i="2"/>
  <c r="BW16" i="2"/>
  <c r="BW20" i="2"/>
  <c r="BW24" i="2"/>
  <c r="CA5" i="2"/>
  <c r="CA15" i="2"/>
  <c r="CA21" i="2"/>
  <c r="BZ7" i="2"/>
  <c r="BZ15" i="2"/>
  <c r="BZ21" i="2"/>
  <c r="BY11" i="2"/>
  <c r="BY19" i="2"/>
  <c r="BY25" i="2"/>
  <c r="BX15" i="2"/>
  <c r="BX21" i="2"/>
  <c r="BW9" i="2"/>
  <c r="BW15" i="2"/>
  <c r="BW23" i="2"/>
  <c r="CA7" i="2"/>
  <c r="CA13" i="2"/>
  <c r="CA23" i="2"/>
  <c r="BZ13" i="2"/>
  <c r="BZ23" i="2"/>
  <c r="BY13" i="2"/>
  <c r="BY23" i="2"/>
  <c r="BX13" i="2"/>
  <c r="BX23" i="2"/>
  <c r="BW11" i="2"/>
  <c r="BW21" i="2"/>
  <c r="CA4" i="2"/>
  <c r="CA8" i="2"/>
  <c r="CA12" i="2"/>
  <c r="CA16" i="2"/>
  <c r="CA20" i="2"/>
  <c r="CA24" i="2"/>
  <c r="BZ4" i="2"/>
  <c r="BZ8" i="2"/>
  <c r="BZ12" i="2"/>
  <c r="BZ20" i="2"/>
  <c r="BZ24" i="2"/>
  <c r="BY6" i="2"/>
  <c r="BY10" i="2"/>
  <c r="BY14" i="2"/>
  <c r="BY18" i="2"/>
  <c r="BY22" i="2"/>
  <c r="BY26" i="2"/>
  <c r="BX6" i="2"/>
  <c r="BX10" i="2"/>
  <c r="BX14" i="2"/>
  <c r="BX18" i="2"/>
  <c r="BX22" i="2"/>
  <c r="BX26" i="2"/>
  <c r="BW6" i="2"/>
  <c r="BW10" i="2"/>
  <c r="BW14" i="2"/>
  <c r="BW18" i="2"/>
  <c r="BW22" i="2"/>
  <c r="BW26" i="2"/>
  <c r="CA11" i="2"/>
  <c r="CA17" i="2"/>
  <c r="CA25" i="2"/>
  <c r="BZ11" i="2"/>
  <c r="BZ19" i="2"/>
  <c r="BZ25" i="2"/>
  <c r="BY15" i="2"/>
  <c r="BY21" i="2"/>
  <c r="BX11" i="2"/>
  <c r="BX19" i="2"/>
  <c r="BX25" i="2"/>
  <c r="BW13" i="2"/>
  <c r="BZ16" i="2"/>
  <c r="K32" i="1"/>
  <c r="N9" i="2"/>
  <c r="K26" i="1"/>
  <c r="N3" i="2"/>
  <c r="K31" i="1"/>
  <c r="N8" i="2"/>
  <c r="K35" i="1"/>
  <c r="CN3" i="2"/>
  <c r="CO4" i="2"/>
  <c r="CO3" i="2"/>
  <c r="CN4" i="2"/>
  <c r="L69" i="2"/>
  <c r="A69" i="3"/>
  <c r="L49" i="2"/>
  <c r="A49" i="3"/>
  <c r="L77" i="2"/>
  <c r="A77" i="3"/>
  <c r="L60" i="2"/>
  <c r="A60" i="3"/>
  <c r="L65" i="2"/>
  <c r="A65" i="3"/>
  <c r="L73" i="2"/>
  <c r="A73" i="3"/>
  <c r="L81" i="2"/>
  <c r="A81" i="3"/>
  <c r="L28" i="2"/>
  <c r="A28" i="3"/>
  <c r="L17" i="2"/>
  <c r="A17" i="3"/>
  <c r="L61" i="2"/>
  <c r="A61" i="3"/>
  <c r="L67" i="2"/>
  <c r="A67" i="3"/>
  <c r="L71" i="2"/>
  <c r="A71" i="3"/>
  <c r="L75" i="2"/>
  <c r="A75" i="3"/>
  <c r="L79" i="2"/>
  <c r="A79" i="3"/>
  <c r="L83" i="2"/>
  <c r="A83" i="3"/>
  <c r="L44" i="2"/>
  <c r="A44" i="3"/>
  <c r="L76" i="2"/>
  <c r="A76" i="3"/>
  <c r="L33" i="2"/>
  <c r="A33" i="3"/>
  <c r="L57" i="2"/>
  <c r="A57" i="3"/>
  <c r="L63" i="2"/>
  <c r="A63" i="3"/>
  <c r="L20" i="2"/>
  <c r="A20" i="3"/>
  <c r="L36" i="2"/>
  <c r="A36" i="3"/>
  <c r="L52" i="2"/>
  <c r="A52" i="3"/>
  <c r="L68" i="2"/>
  <c r="A68" i="3"/>
  <c r="L84" i="2"/>
  <c r="A84" i="3"/>
  <c r="L25" i="2"/>
  <c r="A25" i="3"/>
  <c r="L41" i="2"/>
  <c r="A41" i="3"/>
  <c r="L16" i="2"/>
  <c r="A16" i="3"/>
  <c r="L24" i="2"/>
  <c r="A24" i="3"/>
  <c r="L32" i="2"/>
  <c r="A32" i="3"/>
  <c r="L40" i="2"/>
  <c r="A40" i="3"/>
  <c r="L48" i="2"/>
  <c r="A48" i="3"/>
  <c r="L56" i="2"/>
  <c r="A56" i="3"/>
  <c r="L64" i="2"/>
  <c r="A64" i="3"/>
  <c r="L72" i="2"/>
  <c r="A72" i="3"/>
  <c r="L80" i="2"/>
  <c r="A80" i="3"/>
  <c r="L11" i="2"/>
  <c r="A11" i="3"/>
  <c r="L21" i="2"/>
  <c r="A21" i="3"/>
  <c r="L29" i="2"/>
  <c r="A29" i="3"/>
  <c r="L37" i="2"/>
  <c r="A37" i="3"/>
  <c r="L45" i="2"/>
  <c r="A45" i="3"/>
  <c r="L53" i="2"/>
  <c r="A53" i="3"/>
  <c r="L59" i="2"/>
  <c r="A59" i="3"/>
  <c r="L12" i="2"/>
  <c r="A12" i="3"/>
  <c r="L18" i="2"/>
  <c r="A18" i="3"/>
  <c r="L22" i="2"/>
  <c r="A22" i="3"/>
  <c r="L26" i="2"/>
  <c r="A26" i="3"/>
  <c r="L30" i="2"/>
  <c r="A30" i="3"/>
  <c r="L34" i="2"/>
  <c r="A34" i="3"/>
  <c r="L38" i="2"/>
  <c r="A38" i="3"/>
  <c r="L42" i="2"/>
  <c r="A42" i="3"/>
  <c r="L46" i="2"/>
  <c r="A46" i="3"/>
  <c r="L50" i="2"/>
  <c r="A50" i="3"/>
  <c r="L54" i="2"/>
  <c r="A54" i="3"/>
  <c r="L58" i="2"/>
  <c r="A58" i="3"/>
  <c r="L62" i="2"/>
  <c r="A62" i="3"/>
  <c r="L66" i="2"/>
  <c r="A66" i="3"/>
  <c r="L70" i="2"/>
  <c r="A70" i="3"/>
  <c r="L74" i="2"/>
  <c r="A74" i="3"/>
  <c r="L78" i="2"/>
  <c r="A78" i="3"/>
  <c r="L82" i="2"/>
  <c r="A82" i="3"/>
  <c r="L86" i="2"/>
  <c r="A86" i="3"/>
  <c r="L15" i="2"/>
  <c r="A15" i="3"/>
  <c r="L19" i="2"/>
  <c r="A19" i="3"/>
  <c r="L23" i="2"/>
  <c r="A23" i="3"/>
  <c r="L27" i="2"/>
  <c r="A27" i="3"/>
  <c r="L31" i="2"/>
  <c r="A31" i="3"/>
  <c r="L35" i="2"/>
  <c r="A35" i="3"/>
  <c r="L39" i="2"/>
  <c r="A39" i="3"/>
  <c r="L43" i="2"/>
  <c r="A43" i="3"/>
  <c r="L47" i="2"/>
  <c r="A47" i="3"/>
  <c r="L51" i="2"/>
  <c r="A51" i="3"/>
  <c r="L55" i="2"/>
  <c r="A55" i="3"/>
  <c r="L8" i="2"/>
  <c r="A8" i="3"/>
  <c r="C8" i="3"/>
  <c r="L3" i="2"/>
  <c r="A3" i="3"/>
  <c r="C3" i="3"/>
  <c r="L9" i="2"/>
  <c r="A9" i="3"/>
  <c r="C9" i="3"/>
  <c r="L14" i="2"/>
  <c r="A14" i="3"/>
  <c r="C14" i="3"/>
  <c r="L87" i="2"/>
  <c r="A87" i="3"/>
  <c r="C87" i="3"/>
  <c r="CG3" i="2"/>
  <c r="CF3" i="2"/>
  <c r="BW3" i="2"/>
  <c r="BX3" i="2"/>
  <c r="BY16" i="2"/>
  <c r="BX16" i="2"/>
  <c r="BZ5" i="2"/>
  <c r="BY3" i="2"/>
  <c r="K33" i="1"/>
  <c r="N10" i="2"/>
  <c r="BY7" i="2"/>
  <c r="K28" i="1"/>
  <c r="N5" i="2"/>
  <c r="BY4" i="2"/>
  <c r="K30" i="1"/>
  <c r="N7" i="2"/>
  <c r="BY5" i="2"/>
  <c r="K36" i="1"/>
  <c r="N13" i="2"/>
  <c r="BX5" i="2"/>
  <c r="K34" i="1"/>
  <c r="BX7" i="2"/>
  <c r="K29" i="1"/>
  <c r="N6" i="2"/>
  <c r="BW7" i="2"/>
  <c r="K27" i="1"/>
  <c r="N4" i="2"/>
  <c r="BZ3" i="2"/>
  <c r="L13" i="2"/>
  <c r="A13" i="3"/>
  <c r="C13" i="3"/>
  <c r="L7" i="2"/>
  <c r="A7" i="3"/>
  <c r="C7" i="3"/>
  <c r="L5" i="2"/>
  <c r="A5" i="3"/>
  <c r="C5" i="3"/>
  <c r="L10" i="2"/>
  <c r="A10" i="3"/>
  <c r="C10" i="3"/>
  <c r="L4" i="2"/>
  <c r="A4" i="3"/>
  <c r="C4" i="3"/>
  <c r="L6" i="2"/>
  <c r="A6" i="3"/>
  <c r="C6" i="3"/>
  <c r="C11" i="1"/>
</calcChain>
</file>

<file path=xl/sharedStrings.xml><?xml version="1.0" encoding="utf-8"?>
<sst xmlns="http://schemas.openxmlformats.org/spreadsheetml/2006/main" count="890" uniqueCount="178">
  <si>
    <t>SOUTĚŽ JUMP FOR JOY</t>
  </si>
  <si>
    <t>SINGLE ROPE SPEED</t>
  </si>
  <si>
    <t>DOUBLE DUTCH SPEED</t>
  </si>
  <si>
    <t>DLOUHÉ LANO</t>
  </si>
  <si>
    <t>SINGLE ROPE FREESTYLE PAIRS</t>
  </si>
  <si>
    <t>DOUBLE DUTCH FREESTYLE</t>
  </si>
  <si>
    <t>Název klubu:</t>
  </si>
  <si>
    <t>Kontaktní osoba:</t>
  </si>
  <si>
    <t>název týmu</t>
  </si>
  <si>
    <t>Telefon:</t>
  </si>
  <si>
    <t>kategorie</t>
  </si>
  <si>
    <t>E-mail:</t>
  </si>
  <si>
    <t>soutěžící</t>
  </si>
  <si>
    <t>Fakturační adresa:</t>
  </si>
  <si>
    <t>A</t>
  </si>
  <si>
    <t>Organizace:</t>
  </si>
  <si>
    <t>B</t>
  </si>
  <si>
    <t>Ulice, č. p.:</t>
  </si>
  <si>
    <t>C</t>
  </si>
  <si>
    <t>PSČ, město:</t>
  </si>
  <si>
    <t>D</t>
  </si>
  <si>
    <t>IČO:</t>
  </si>
  <si>
    <t>náhradník</t>
  </si>
  <si>
    <t>Startovné celkem:</t>
  </si>
  <si>
    <t>Platba (hotově/převodem):</t>
  </si>
  <si>
    <t>Lidé na ploše:</t>
  </si>
  <si>
    <t>Trenéři:</t>
  </si>
  <si>
    <t>Fotograf:</t>
  </si>
  <si>
    <t>Rozhodčí speed:</t>
  </si>
  <si>
    <t>Rozhodčí freestyle:</t>
  </si>
  <si>
    <t>Rozhodčí:</t>
  </si>
  <si>
    <t>Freestylové vystoupení - počet sestav:</t>
  </si>
  <si>
    <t>Startovné:</t>
  </si>
  <si>
    <t>SOUTĚŽÍCÍ</t>
  </si>
  <si>
    <t>Č.</t>
  </si>
  <si>
    <t>Jméno a příjmení</t>
  </si>
  <si>
    <r>
      <t xml:space="preserve">Datum narození </t>
    </r>
    <r>
      <rPr>
        <b/>
        <sz val="8"/>
        <color theme="1"/>
        <rFont val="Calibri"/>
        <family val="2"/>
        <charset val="238"/>
        <scheme val="minor"/>
      </rPr>
      <t>(dd.mm.rrrr)</t>
    </r>
  </si>
  <si>
    <t>Poj.</t>
  </si>
  <si>
    <t>Disciplína</t>
  </si>
  <si>
    <t>Věková kat. pro speed</t>
  </si>
  <si>
    <t>Startovné</t>
  </si>
  <si>
    <t>SR jedn.</t>
  </si>
  <si>
    <t>SR speed</t>
  </si>
  <si>
    <t>DD speed</t>
  </si>
  <si>
    <t>dlouhé lano</t>
  </si>
  <si>
    <r>
      <t>SR</t>
    </r>
    <r>
      <rPr>
        <b/>
        <sz val="8"/>
        <color theme="1"/>
        <rFont val="Calibri"/>
        <family val="2"/>
        <charset val="238"/>
        <scheme val="minor"/>
      </rPr>
      <t xml:space="preserve"> </t>
    </r>
    <r>
      <rPr>
        <b/>
        <sz val="7"/>
        <color theme="1"/>
        <rFont val="Calibri"/>
        <family val="2"/>
        <charset val="238"/>
        <scheme val="minor"/>
      </rPr>
      <t>freestyle</t>
    </r>
  </si>
  <si>
    <r>
      <t xml:space="preserve">DD </t>
    </r>
    <r>
      <rPr>
        <b/>
        <sz val="7"/>
        <color theme="1"/>
        <rFont val="Calibri"/>
        <family val="2"/>
        <charset val="238"/>
        <scheme val="minor"/>
      </rPr>
      <t>freestyle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</si>
  <si>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</si>
  <si>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</si>
  <si>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</si>
  <si>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</si>
  <si>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</si>
  <si>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</si>
  <si>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</si>
  <si>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</si>
  <si>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</si>
  <si>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</si>
  <si>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</si>
  <si>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</si>
  <si>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</si>
  <si>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</si>
  <si>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</si>
  <si>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</si>
  <si>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</si>
  <si>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</si>
  <si>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</si>
  <si>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</si>
  <si>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</si>
  <si>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</si>
  <si>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</si>
  <si>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</si>
  <si>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</si>
  <si>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</si>
  <si>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</si>
  <si>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</si>
  <si>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</si>
  <si>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</si>
  <si>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</si>
  <si>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</si>
  <si>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</si>
  <si>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</si>
  <si>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</si>
  <si>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</si>
  <si>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</si>
  <si>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</si>
  <si>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</si>
  <si>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</si>
  <si>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</si>
  <si>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</si>
  <si>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</si>
  <si>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</si>
  <si>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</si>
  <si>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</si>
  <si>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</si>
  <si>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</si>
  <si>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</si>
  <si>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</si>
  <si>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</si>
  <si>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</si>
  <si>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</si>
  <si>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</si>
  <si>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</si>
  <si>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</si>
  <si>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</si>
  <si>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</si>
  <si>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</si>
  <si>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</si>
  <si>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</si>
  <si>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</si>
  <si>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</si>
  <si>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</si>
  <si>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</si>
  <si>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</si>
  <si>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</si>
  <si>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</si>
  <si>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</si>
  <si>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</si>
  <si>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</si>
  <si>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</si>
  <si>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</si>
  <si>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</si>
  <si>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</si>
  <si>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</si>
  <si>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</si>
  <si>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</si>
  <si>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</si>
  <si>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</si>
  <si>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</si>
  <si>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</si>
  <si>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</si>
  <si>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</si>
  <si>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</si>
  <si>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single</t>
  </si>
  <si>
    <t>DD</t>
  </si>
  <si>
    <t>DL</t>
  </si>
  <si>
    <t>SRF</t>
  </si>
  <si>
    <t>DDF</t>
  </si>
  <si>
    <t>věk k datu</t>
  </si>
  <si>
    <t>JEDNOTLIVCI</t>
  </si>
  <si>
    <t>kontrola věku single rope speed</t>
  </si>
  <si>
    <t>kontrola věku double dutch</t>
  </si>
  <si>
    <t>kontrola věku dlouhé lano</t>
  </si>
  <si>
    <t>6 - 8 A</t>
  </si>
  <si>
    <t>6 - 12</t>
  </si>
  <si>
    <t>6 - 15</t>
  </si>
  <si>
    <t>single 6 - 15</t>
  </si>
  <si>
    <t>jméno a příjmení</t>
  </si>
  <si>
    <t>věk</t>
  </si>
  <si>
    <t>SPEED</t>
  </si>
  <si>
    <t>DL. LANO</t>
  </si>
  <si>
    <t>FREESTYLE</t>
  </si>
  <si>
    <t>ID</t>
  </si>
  <si>
    <t>6 - 8 B</t>
  </si>
  <si>
    <t>13 - 17</t>
  </si>
  <si>
    <t>16+</t>
  </si>
  <si>
    <t>pair 16+</t>
  </si>
  <si>
    <t>9 - 11</t>
  </si>
  <si>
    <t>18+</t>
  </si>
  <si>
    <t>12 - 14</t>
  </si>
  <si>
    <t>mix věků</t>
  </si>
  <si>
    <t>15 - 17</t>
  </si>
  <si>
    <t>18 - 34</t>
  </si>
  <si>
    <t>35+</t>
  </si>
  <si>
    <t>Single rope speed jednotlivci</t>
  </si>
  <si>
    <t>6 - 8</t>
  </si>
  <si>
    <t>Single rope speed</t>
  </si>
  <si>
    <t>přihláška</t>
  </si>
  <si>
    <t>seznam</t>
  </si>
  <si>
    <t>Double dutch speed</t>
  </si>
  <si>
    <t>kontrola věku single rope freestyle</t>
  </si>
  <si>
    <t>kontrola věku double dutch freestyle</t>
  </si>
  <si>
    <t>Dlouhé lano</t>
  </si>
  <si>
    <t>Single rope freestyle pair</t>
  </si>
  <si>
    <t>501</t>
  </si>
  <si>
    <t>502</t>
  </si>
  <si>
    <t>Double dutch freestyle</t>
  </si>
  <si>
    <t>601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</si>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</sst>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33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1" xfId="0" applyBorder="1"/>
    <xf numFmtId="1" fontId="0" fillId="0" borderId="1" xfId="0" applyNumberFormat="1" applyBorder="1"/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165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165" fontId="1" fillId="2" borderId="7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165" fontId="1" fillId="2" borderId="1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/>
    <xf numFmtId="0" fontId="0" fillId="0" borderId="1" xfId="0" applyFont="1" applyBorder="1"/>
    <xf numFmtId="49" fontId="5" fillId="0" borderId="0" xfId="0" applyNumberFormat="1" applyFont="1"/>
    <xf numFmtId="0" fontId="0" fillId="0" borderId="1" xfId="0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7" borderId="3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4" borderId="1" xfId="0" applyFont="1" applyFill="1" applyBorder="1"/>
    <xf numFmtId="49" fontId="0" fillId="0" borderId="19" xfId="0" applyNumberFormat="1" applyBorder="1"/>
    <xf numFmtId="0" fontId="0" fillId="0" borderId="19" xfId="0" applyBorder="1"/>
    <xf numFmtId="0" fontId="5" fillId="6" borderId="6" xfId="0" applyFont="1" applyFill="1" applyBorder="1" applyAlignment="1">
      <alignment horizontal="center"/>
    </xf>
    <xf numFmtId="0" fontId="0" fillId="0" borderId="0" xfId="0" applyBorder="1"/>
    <xf numFmtId="0" fontId="5" fillId="7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6" fillId="0" borderId="7" xfId="0" applyFont="1" applyBorder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0" fillId="0" borderId="33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10" xfId="0" applyBorder="1"/>
    <xf numFmtId="0" fontId="0" fillId="0" borderId="6" xfId="0" applyBorder="1"/>
    <xf numFmtId="0" fontId="0" fillId="0" borderId="8" xfId="0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5" fillId="0" borderId="0" xfId="0" applyFont="1" applyAlignment="1"/>
    <xf numFmtId="14" fontId="0" fillId="10" borderId="18" xfId="0" applyNumberFormat="1" applyFill="1" applyBorder="1"/>
    <xf numFmtId="0" fontId="5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8" borderId="3" xfId="0" applyFont="1" applyFill="1" applyBorder="1"/>
    <xf numFmtId="0" fontId="5" fillId="8" borderId="4" xfId="0" applyFont="1" applyFill="1" applyBorder="1"/>
    <xf numFmtId="0" fontId="5" fillId="8" borderId="5" xfId="0" applyFont="1" applyFill="1" applyBorder="1"/>
    <xf numFmtId="0" fontId="5" fillId="9" borderId="3" xfId="0" applyFont="1" applyFill="1" applyBorder="1"/>
    <xf numFmtId="0" fontId="5" fillId="9" borderId="4" xfId="0" applyFont="1" applyFill="1" applyBorder="1"/>
    <xf numFmtId="0" fontId="5" fillId="9" borderId="5" xfId="0" applyFont="1" applyFill="1" applyBorder="1"/>
    <xf numFmtId="0" fontId="0" fillId="0" borderId="0" xfId="0" applyAlignment="1"/>
    <xf numFmtId="0" fontId="0" fillId="0" borderId="42" xfId="0" applyBorder="1" applyAlignment="1"/>
    <xf numFmtId="165" fontId="4" fillId="2" borderId="18" xfId="0" applyNumberFormat="1" applyFont="1" applyFill="1" applyBorder="1" applyAlignment="1" applyProtection="1">
      <alignment vertical="center"/>
      <protection hidden="1"/>
    </xf>
    <xf numFmtId="0" fontId="5" fillId="6" borderId="1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49" fontId="0" fillId="0" borderId="0" xfId="0" applyNumberForma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11" fillId="0" borderId="9" xfId="1" applyBorder="1" applyAlignment="1" applyProtection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left" vertical="center"/>
    </xf>
    <xf numFmtId="165" fontId="1" fillId="2" borderId="38" xfId="0" applyNumberFormat="1" applyFont="1" applyFill="1" applyBorder="1" applyAlignment="1">
      <alignment horizontal="center" vertical="center"/>
    </xf>
    <xf numFmtId="165" fontId="1" fillId="2" borderId="3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1" fillId="0" borderId="22" xfId="0" applyFont="1" applyBorder="1" applyAlignment="1">
      <alignment horizontal="left" vertical="center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42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42" xfId="0" applyNumberForma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3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3300"/>
      <color rgb="FF99FF66"/>
      <color rgb="FFB2B2B2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enableFormatConditionsCalculation="0"/>
  <dimension ref="A1:AU120"/>
  <sheetViews>
    <sheetView tabSelected="1" view="pageLayout" workbookViewId="0">
      <selection activeCell="C2" sqref="C2:L2"/>
    </sheetView>
  </sheetViews>
  <sheetFormatPr baseColWidth="10" defaultColWidth="8.83203125" defaultRowHeight="14" x14ac:dyDescent="0"/>
  <cols>
    <col min="1" max="1" width="3.5" style="3" bestFit="1" customWidth="1"/>
    <col min="2" max="2" width="19.33203125" style="2" customWidth="1"/>
    <col min="3" max="3" width="9" style="2" customWidth="1"/>
    <col min="4" max="4" width="4.5" style="2" bestFit="1" customWidth="1"/>
    <col min="5" max="10" width="6" style="2" customWidth="1"/>
    <col min="11" max="11" width="6.5" style="2" bestFit="1" customWidth="1"/>
    <col min="12" max="12" width="8" style="2" customWidth="1"/>
    <col min="13" max="13" width="3.33203125" style="2" customWidth="1"/>
    <col min="14" max="14" width="10" style="2" bestFit="1" customWidth="1"/>
    <col min="15" max="15" width="27.83203125" style="2" customWidth="1"/>
    <col min="16" max="16" width="4" style="2" customWidth="1"/>
    <col min="17" max="17" width="10" style="2" bestFit="1" customWidth="1"/>
    <col min="18" max="18" width="27.83203125" style="2" customWidth="1"/>
    <col min="19" max="20" width="3.33203125" style="2" customWidth="1"/>
    <col min="21" max="21" width="10" style="2" bestFit="1" customWidth="1"/>
    <col min="22" max="22" width="27.83203125" style="2" customWidth="1"/>
    <col min="23" max="23" width="4" style="2" customWidth="1"/>
    <col min="24" max="24" width="10" style="2" bestFit="1" customWidth="1"/>
    <col min="25" max="25" width="27.83203125" style="2" customWidth="1"/>
    <col min="26" max="27" width="3.33203125" style="2" customWidth="1"/>
    <col min="28" max="28" width="10" style="2" bestFit="1" customWidth="1"/>
    <col min="29" max="29" width="27.83203125" style="2" customWidth="1"/>
    <col min="30" max="30" width="4" style="2" customWidth="1"/>
    <col min="31" max="31" width="10" style="2" bestFit="1" customWidth="1"/>
    <col min="32" max="32" width="27.83203125" style="2" customWidth="1"/>
    <col min="33" max="34" width="3.33203125" style="2" customWidth="1"/>
    <col min="35" max="35" width="10" style="3" customWidth="1"/>
    <col min="36" max="36" width="27.83203125" style="2" customWidth="1"/>
    <col min="37" max="37" width="4" style="2" customWidth="1"/>
    <col min="38" max="38" width="10" style="3" customWidth="1"/>
    <col min="39" max="39" width="27.83203125" style="2" customWidth="1"/>
    <col min="40" max="41" width="3.33203125" style="2" customWidth="1"/>
    <col min="42" max="42" width="10" style="2" bestFit="1" customWidth="1"/>
    <col min="43" max="43" width="27.83203125" style="2" customWidth="1"/>
    <col min="44" max="44" width="4" style="2" customWidth="1"/>
    <col min="45" max="45" width="10" style="2" customWidth="1"/>
    <col min="46" max="46" width="27.83203125" style="2" customWidth="1"/>
    <col min="47" max="47" width="3.33203125" style="2" customWidth="1"/>
    <col min="48" max="16384" width="8.83203125" style="2"/>
  </cols>
  <sheetData>
    <row r="1" spans="1:47" s="20" customFormat="1" ht="19" thickBo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0" t="s">
        <v>1</v>
      </c>
      <c r="N1" s="140"/>
      <c r="O1" s="140"/>
      <c r="P1" s="140"/>
      <c r="Q1" s="140"/>
      <c r="R1" s="140"/>
      <c r="S1" s="140"/>
      <c r="T1" s="140" t="s">
        <v>2</v>
      </c>
      <c r="U1" s="140"/>
      <c r="V1" s="140"/>
      <c r="W1" s="140"/>
      <c r="X1" s="140"/>
      <c r="Y1" s="140"/>
      <c r="Z1" s="140"/>
      <c r="AA1" s="140" t="s">
        <v>3</v>
      </c>
      <c r="AB1" s="140"/>
      <c r="AC1" s="140"/>
      <c r="AD1" s="140"/>
      <c r="AE1" s="140"/>
      <c r="AF1" s="140"/>
      <c r="AG1" s="140"/>
      <c r="AH1" s="140" t="s">
        <v>4</v>
      </c>
      <c r="AI1" s="140"/>
      <c r="AJ1" s="140"/>
      <c r="AK1" s="140"/>
      <c r="AL1" s="140"/>
      <c r="AM1" s="140"/>
      <c r="AN1" s="140"/>
      <c r="AO1" s="140" t="s">
        <v>5</v>
      </c>
      <c r="AP1" s="140"/>
      <c r="AQ1" s="140"/>
      <c r="AR1" s="140"/>
      <c r="AS1" s="140"/>
      <c r="AT1" s="140"/>
      <c r="AU1" s="140"/>
    </row>
    <row r="2" spans="1:47" ht="13.5" customHeight="1" thickBot="1">
      <c r="A2" s="163" t="s">
        <v>6</v>
      </c>
      <c r="B2" s="164"/>
      <c r="C2" s="170"/>
      <c r="D2" s="170"/>
      <c r="E2" s="170"/>
      <c r="F2" s="170"/>
      <c r="G2" s="170"/>
      <c r="H2" s="170"/>
      <c r="I2" s="170"/>
      <c r="J2" s="170"/>
      <c r="K2" s="170"/>
      <c r="L2" s="171"/>
      <c r="N2" s="13"/>
      <c r="O2" s="13"/>
      <c r="P2" s="13"/>
      <c r="Q2" s="13"/>
      <c r="R2" s="13"/>
    </row>
    <row r="3" spans="1:47" ht="13.5" customHeight="1">
      <c r="A3" s="149" t="s">
        <v>7</v>
      </c>
      <c r="B3" s="150"/>
      <c r="C3" s="181"/>
      <c r="D3" s="181"/>
      <c r="E3" s="181"/>
      <c r="F3" s="181"/>
      <c r="G3" s="181"/>
      <c r="H3" s="181"/>
      <c r="I3" s="181"/>
      <c r="J3" s="181"/>
      <c r="K3" s="181"/>
      <c r="L3" s="182"/>
      <c r="N3" s="15" t="s">
        <v>8</v>
      </c>
      <c r="O3" s="14"/>
      <c r="Q3" s="15" t="s">
        <v>8</v>
      </c>
      <c r="R3" s="14"/>
      <c r="U3" s="21" t="s">
        <v>8</v>
      </c>
      <c r="V3" s="14"/>
      <c r="X3" s="21" t="s">
        <v>8</v>
      </c>
      <c r="Y3" s="14"/>
      <c r="AB3" s="64" t="s">
        <v>8</v>
      </c>
      <c r="AC3" s="14"/>
      <c r="AE3" s="64" t="s">
        <v>8</v>
      </c>
      <c r="AF3" s="14"/>
      <c r="AI3" s="95" t="s">
        <v>8</v>
      </c>
      <c r="AJ3" s="14"/>
      <c r="AL3" s="95" t="s">
        <v>8</v>
      </c>
      <c r="AM3" s="14"/>
      <c r="AP3" s="98" t="s">
        <v>8</v>
      </c>
      <c r="AQ3" s="14"/>
      <c r="AS3" s="98" t="s">
        <v>8</v>
      </c>
      <c r="AT3" s="14"/>
    </row>
    <row r="4" spans="1:47" ht="13.5" customHeight="1" thickBot="1">
      <c r="A4" s="149" t="s">
        <v>9</v>
      </c>
      <c r="B4" s="150"/>
      <c r="C4" s="183"/>
      <c r="D4" s="181"/>
      <c r="E4" s="181"/>
      <c r="F4" s="181"/>
      <c r="G4" s="181"/>
      <c r="H4" s="181"/>
      <c r="I4" s="181"/>
      <c r="J4" s="181"/>
      <c r="K4" s="181"/>
      <c r="L4" s="182"/>
      <c r="N4" s="16" t="s">
        <v>10</v>
      </c>
      <c r="O4" s="7"/>
      <c r="Q4" s="16" t="s">
        <v>10</v>
      </c>
      <c r="R4" s="7"/>
      <c r="U4" s="22" t="s">
        <v>10</v>
      </c>
      <c r="V4" s="7"/>
      <c r="X4" s="22" t="s">
        <v>10</v>
      </c>
      <c r="Y4" s="7"/>
      <c r="AB4" s="65" t="s">
        <v>10</v>
      </c>
      <c r="AC4" s="7"/>
      <c r="AE4" s="65" t="s">
        <v>10</v>
      </c>
      <c r="AF4" s="7"/>
      <c r="AI4" s="96" t="s">
        <v>10</v>
      </c>
      <c r="AJ4" s="7"/>
      <c r="AL4" s="96" t="s">
        <v>10</v>
      </c>
      <c r="AM4" s="7"/>
      <c r="AP4" s="99" t="s">
        <v>10</v>
      </c>
      <c r="AQ4" s="7"/>
      <c r="AS4" s="99" t="s">
        <v>10</v>
      </c>
      <c r="AT4" s="7"/>
    </row>
    <row r="5" spans="1:47" ht="13.5" customHeight="1" thickBot="1">
      <c r="A5" s="153" t="s">
        <v>11</v>
      </c>
      <c r="B5" s="154"/>
      <c r="C5" s="184"/>
      <c r="D5" s="185"/>
      <c r="E5" s="185"/>
      <c r="F5" s="185"/>
      <c r="G5" s="185"/>
      <c r="H5" s="185"/>
      <c r="I5" s="185"/>
      <c r="J5" s="185"/>
      <c r="K5" s="185"/>
      <c r="L5" s="186"/>
      <c r="N5" s="147" t="s">
        <v>12</v>
      </c>
      <c r="O5" s="148"/>
      <c r="Q5" s="147" t="s">
        <v>12</v>
      </c>
      <c r="R5" s="148"/>
      <c r="U5" s="158" t="s">
        <v>12</v>
      </c>
      <c r="V5" s="159"/>
      <c r="X5" s="158" t="s">
        <v>12</v>
      </c>
      <c r="Y5" s="159"/>
      <c r="AB5" s="160" t="s">
        <v>12</v>
      </c>
      <c r="AC5" s="161"/>
      <c r="AE5" s="160" t="s">
        <v>12</v>
      </c>
      <c r="AF5" s="161"/>
      <c r="AI5" s="136" t="s">
        <v>12</v>
      </c>
      <c r="AJ5" s="137"/>
      <c r="AL5" s="136" t="s">
        <v>12</v>
      </c>
      <c r="AM5" s="137"/>
      <c r="AP5" s="138" t="s">
        <v>12</v>
      </c>
      <c r="AQ5" s="139"/>
      <c r="AS5" s="138" t="s">
        <v>12</v>
      </c>
      <c r="AT5" s="139"/>
    </row>
    <row r="6" spans="1:47" ht="13.5" customHeight="1" thickBot="1">
      <c r="A6" s="187" t="s">
        <v>13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9"/>
      <c r="N6" s="17" t="s">
        <v>14</v>
      </c>
      <c r="O6" s="132"/>
      <c r="Q6" s="17" t="s">
        <v>14</v>
      </c>
      <c r="R6" s="9"/>
      <c r="U6" s="23" t="s">
        <v>14</v>
      </c>
      <c r="V6" s="132"/>
      <c r="X6" s="23" t="s">
        <v>14</v>
      </c>
      <c r="Y6" s="131"/>
      <c r="AB6" s="66">
        <v>1</v>
      </c>
      <c r="AC6" s="9"/>
      <c r="AE6" s="66">
        <v>1</v>
      </c>
      <c r="AF6" s="9"/>
      <c r="AI6" s="97" t="s">
        <v>14</v>
      </c>
      <c r="AJ6" s="9"/>
      <c r="AL6" s="97" t="s">
        <v>14</v>
      </c>
      <c r="AM6" s="9"/>
      <c r="AP6" s="100" t="s">
        <v>14</v>
      </c>
      <c r="AQ6" s="132"/>
      <c r="AS6" s="100" t="s">
        <v>14</v>
      </c>
      <c r="AT6" s="132"/>
    </row>
    <row r="7" spans="1:47" ht="13.5" customHeight="1" thickTop="1" thickBot="1">
      <c r="A7" s="168" t="s">
        <v>15</v>
      </c>
      <c r="B7" s="169"/>
      <c r="C7" s="190"/>
      <c r="D7" s="190"/>
      <c r="E7" s="190"/>
      <c r="F7" s="190"/>
      <c r="G7" s="190"/>
      <c r="H7" s="190"/>
      <c r="I7" s="190"/>
      <c r="J7" s="190"/>
      <c r="K7" s="190"/>
      <c r="L7" s="191"/>
      <c r="N7" s="18" t="s">
        <v>16</v>
      </c>
      <c r="O7" s="132"/>
      <c r="Q7" s="18" t="s">
        <v>16</v>
      </c>
      <c r="R7" s="9"/>
      <c r="U7" s="24" t="s">
        <v>16</v>
      </c>
      <c r="V7" s="132"/>
      <c r="X7" s="24" t="s">
        <v>16</v>
      </c>
      <c r="Y7" s="131"/>
      <c r="AB7" s="67">
        <v>2</v>
      </c>
      <c r="AC7" s="9"/>
      <c r="AE7" s="67">
        <v>2</v>
      </c>
      <c r="AF7" s="9"/>
      <c r="AI7" s="96" t="s">
        <v>16</v>
      </c>
      <c r="AJ7" s="7"/>
      <c r="AL7" s="96" t="s">
        <v>16</v>
      </c>
      <c r="AM7" s="7"/>
      <c r="AP7" s="101" t="s">
        <v>16</v>
      </c>
      <c r="AQ7" s="132"/>
      <c r="AS7" s="101" t="s">
        <v>16</v>
      </c>
      <c r="AT7" s="132"/>
    </row>
    <row r="8" spans="1:47" ht="13.5" customHeight="1" thickBot="1">
      <c r="A8" s="149" t="s">
        <v>17</v>
      </c>
      <c r="B8" s="150"/>
      <c r="C8" s="181"/>
      <c r="D8" s="181"/>
      <c r="E8" s="181"/>
      <c r="F8" s="181"/>
      <c r="G8" s="181"/>
      <c r="H8" s="181"/>
      <c r="I8" s="181"/>
      <c r="J8" s="181"/>
      <c r="K8" s="181"/>
      <c r="L8" s="182"/>
      <c r="N8" s="18" t="s">
        <v>18</v>
      </c>
      <c r="O8" s="132"/>
      <c r="Q8" s="18" t="s">
        <v>18</v>
      </c>
      <c r="R8" s="9"/>
      <c r="U8" s="24" t="s">
        <v>18</v>
      </c>
      <c r="V8" s="132"/>
      <c r="X8" s="24" t="s">
        <v>18</v>
      </c>
      <c r="Y8" s="131"/>
      <c r="AB8" s="67">
        <v>3</v>
      </c>
      <c r="AC8" s="5"/>
      <c r="AE8" s="67">
        <v>3</v>
      </c>
      <c r="AF8" s="5"/>
      <c r="AP8" s="101" t="s">
        <v>18</v>
      </c>
      <c r="AQ8" s="132"/>
      <c r="AS8" s="101" t="s">
        <v>18</v>
      </c>
      <c r="AT8" s="132"/>
    </row>
    <row r="9" spans="1:47" ht="13.5" customHeight="1" thickBot="1">
      <c r="A9" s="149" t="s">
        <v>19</v>
      </c>
      <c r="B9" s="150"/>
      <c r="C9" s="181"/>
      <c r="D9" s="181"/>
      <c r="E9" s="181"/>
      <c r="F9" s="181"/>
      <c r="G9" s="181"/>
      <c r="H9" s="181"/>
      <c r="I9" s="181"/>
      <c r="J9" s="181"/>
      <c r="K9" s="181"/>
      <c r="L9" s="182"/>
      <c r="N9" s="18" t="s">
        <v>20</v>
      </c>
      <c r="O9" s="132"/>
      <c r="Q9" s="18" t="s">
        <v>20</v>
      </c>
      <c r="R9" s="9"/>
      <c r="U9" s="24" t="s">
        <v>20</v>
      </c>
      <c r="V9" s="132"/>
      <c r="X9" s="24" t="s">
        <v>20</v>
      </c>
      <c r="Y9" s="131"/>
      <c r="AB9" s="67">
        <v>4</v>
      </c>
      <c r="AC9" s="5"/>
      <c r="AE9" s="67">
        <v>4</v>
      </c>
      <c r="AF9" s="5"/>
      <c r="AI9" s="95" t="s">
        <v>8</v>
      </c>
      <c r="AJ9" s="14"/>
      <c r="AL9" s="95" t="s">
        <v>8</v>
      </c>
      <c r="AM9" s="14"/>
      <c r="AP9" s="99" t="s">
        <v>20</v>
      </c>
      <c r="AQ9" s="102"/>
      <c r="AS9" s="99" t="s">
        <v>20</v>
      </c>
      <c r="AT9" s="102"/>
    </row>
    <row r="10" spans="1:47" ht="13.5" customHeight="1" thickBot="1">
      <c r="A10" s="149" t="s">
        <v>21</v>
      </c>
      <c r="B10" s="150"/>
      <c r="C10" s="192"/>
      <c r="D10" s="181"/>
      <c r="E10" s="181"/>
      <c r="F10" s="181"/>
      <c r="G10" s="181"/>
      <c r="H10" s="181"/>
      <c r="I10" s="181"/>
      <c r="J10" s="181"/>
      <c r="K10" s="181"/>
      <c r="L10" s="182"/>
      <c r="N10" s="16" t="s">
        <v>22</v>
      </c>
      <c r="O10" s="32"/>
      <c r="Q10" s="16" t="s">
        <v>22</v>
      </c>
      <c r="R10" s="32"/>
      <c r="U10" s="22" t="s">
        <v>22</v>
      </c>
      <c r="V10" s="32"/>
      <c r="X10" s="22" t="s">
        <v>22</v>
      </c>
      <c r="Y10" s="32"/>
      <c r="AB10" s="67">
        <v>5</v>
      </c>
      <c r="AC10" s="5"/>
      <c r="AE10" s="67">
        <v>5</v>
      </c>
      <c r="AF10" s="5"/>
      <c r="AI10" s="96" t="s">
        <v>10</v>
      </c>
      <c r="AJ10" s="7"/>
      <c r="AL10" s="96" t="s">
        <v>10</v>
      </c>
      <c r="AM10" s="7"/>
    </row>
    <row r="11" spans="1:47" ht="13.5" customHeight="1" thickBot="1">
      <c r="A11" s="153" t="s">
        <v>23</v>
      </c>
      <c r="B11" s="167"/>
      <c r="C11" s="121">
        <f>SUM(L26:L110,H20)</f>
        <v>0</v>
      </c>
      <c r="D11" s="165" t="s">
        <v>24</v>
      </c>
      <c r="E11" s="166"/>
      <c r="F11" s="166"/>
      <c r="G11" s="166"/>
      <c r="H11" s="193"/>
      <c r="I11" s="194"/>
      <c r="J11" s="194"/>
      <c r="K11" s="194"/>
      <c r="L11" s="195"/>
      <c r="AB11" s="67">
        <v>6</v>
      </c>
      <c r="AC11" s="5"/>
      <c r="AE11" s="67">
        <v>6</v>
      </c>
      <c r="AF11" s="5"/>
      <c r="AI11" s="136" t="s">
        <v>12</v>
      </c>
      <c r="AJ11" s="137"/>
      <c r="AL11" s="136" t="s">
        <v>12</v>
      </c>
      <c r="AM11" s="137"/>
      <c r="AP11" s="98" t="s">
        <v>8</v>
      </c>
      <c r="AQ11" s="14"/>
      <c r="AS11" s="98" t="s">
        <v>8</v>
      </c>
      <c r="AT11" s="14"/>
    </row>
    <row r="12" spans="1:47" ht="13.5" customHeight="1" thickBot="1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N12" s="15" t="s">
        <v>8</v>
      </c>
      <c r="O12" s="14"/>
      <c r="Q12" s="15" t="s">
        <v>8</v>
      </c>
      <c r="R12" s="14"/>
      <c r="U12" s="21" t="s">
        <v>8</v>
      </c>
      <c r="V12" s="14"/>
      <c r="X12" s="21" t="s">
        <v>8</v>
      </c>
      <c r="Y12" s="14"/>
      <c r="AB12" s="67">
        <v>7</v>
      </c>
      <c r="AC12" s="5"/>
      <c r="AE12" s="67">
        <v>7</v>
      </c>
      <c r="AF12" s="5"/>
      <c r="AI12" s="97" t="s">
        <v>14</v>
      </c>
      <c r="AJ12" s="9"/>
      <c r="AL12" s="97" t="s">
        <v>14</v>
      </c>
      <c r="AM12" s="9"/>
      <c r="AP12" s="99" t="s">
        <v>10</v>
      </c>
      <c r="AQ12" s="7"/>
      <c r="AS12" s="99" t="s">
        <v>10</v>
      </c>
      <c r="AT12" s="7"/>
    </row>
    <row r="13" spans="1:47" ht="13.5" customHeight="1" thickBot="1">
      <c r="A13" s="198" t="s">
        <v>25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27"/>
      <c r="N13" s="16" t="s">
        <v>10</v>
      </c>
      <c r="O13" s="7"/>
      <c r="Q13" s="16" t="s">
        <v>10</v>
      </c>
      <c r="R13" s="7"/>
      <c r="U13" s="22" t="s">
        <v>10</v>
      </c>
      <c r="V13" s="7"/>
      <c r="X13" s="22" t="s">
        <v>10</v>
      </c>
      <c r="Y13" s="7"/>
      <c r="AB13" s="67">
        <v>8</v>
      </c>
      <c r="AC13" s="5"/>
      <c r="AE13" s="67">
        <v>8</v>
      </c>
      <c r="AF13" s="5"/>
      <c r="AI13" s="96" t="s">
        <v>16</v>
      </c>
      <c r="AJ13" s="7"/>
      <c r="AL13" s="96" t="s">
        <v>16</v>
      </c>
      <c r="AM13" s="7"/>
      <c r="AP13" s="138" t="s">
        <v>12</v>
      </c>
      <c r="AQ13" s="139"/>
      <c r="AS13" s="138" t="s">
        <v>12</v>
      </c>
      <c r="AT13" s="139"/>
    </row>
    <row r="14" spans="1:47" ht="13.5" customHeight="1" thickBot="1">
      <c r="A14" s="163" t="s">
        <v>26</v>
      </c>
      <c r="B14" s="164"/>
      <c r="C14" s="155"/>
      <c r="D14" s="156"/>
      <c r="E14" s="157"/>
      <c r="F14" s="155"/>
      <c r="G14" s="156"/>
      <c r="H14" s="157"/>
      <c r="I14" s="155"/>
      <c r="J14" s="209"/>
      <c r="K14" s="210"/>
      <c r="L14" s="126"/>
      <c r="N14" s="147" t="s">
        <v>12</v>
      </c>
      <c r="O14" s="148"/>
      <c r="Q14" s="147" t="s">
        <v>12</v>
      </c>
      <c r="R14" s="148"/>
      <c r="U14" s="158" t="s">
        <v>12</v>
      </c>
      <c r="V14" s="159"/>
      <c r="X14" s="158" t="s">
        <v>12</v>
      </c>
      <c r="Y14" s="159"/>
      <c r="AB14" s="67">
        <v>9</v>
      </c>
      <c r="AC14" s="5"/>
      <c r="AE14" s="67">
        <v>9</v>
      </c>
      <c r="AF14" s="5"/>
      <c r="AP14" s="100" t="s">
        <v>14</v>
      </c>
      <c r="AQ14" s="132"/>
      <c r="AS14" s="100" t="s">
        <v>14</v>
      </c>
      <c r="AT14" s="132"/>
    </row>
    <row r="15" spans="1:47" ht="13.5" customHeight="1" thickTop="1">
      <c r="A15" s="149" t="s">
        <v>27</v>
      </c>
      <c r="B15" s="150"/>
      <c r="C15" s="211"/>
      <c r="D15" s="212"/>
      <c r="E15" s="212"/>
      <c r="F15" s="212"/>
      <c r="G15" s="212"/>
      <c r="H15" s="212"/>
      <c r="I15" s="212"/>
      <c r="J15" s="212"/>
      <c r="K15" s="213"/>
      <c r="L15" s="126"/>
      <c r="N15" s="17" t="s">
        <v>14</v>
      </c>
      <c r="O15" s="132"/>
      <c r="Q15" s="17" t="s">
        <v>14</v>
      </c>
      <c r="R15" s="9"/>
      <c r="U15" s="23" t="s">
        <v>14</v>
      </c>
      <c r="V15" s="132"/>
      <c r="X15" s="23" t="s">
        <v>14</v>
      </c>
      <c r="Y15" s="9"/>
      <c r="AB15" s="67">
        <v>10</v>
      </c>
      <c r="AC15" s="5"/>
      <c r="AE15" s="67">
        <v>10</v>
      </c>
      <c r="AF15" s="5"/>
      <c r="AI15" s="95" t="s">
        <v>8</v>
      </c>
      <c r="AJ15" s="14"/>
      <c r="AL15" s="95" t="s">
        <v>8</v>
      </c>
      <c r="AM15" s="14"/>
      <c r="AP15" s="101" t="s">
        <v>16</v>
      </c>
      <c r="AQ15" s="132"/>
      <c r="AS15" s="101" t="s">
        <v>16</v>
      </c>
      <c r="AT15" s="132"/>
    </row>
    <row r="16" spans="1:47" ht="13.5" customHeight="1" thickBot="1">
      <c r="A16" s="149" t="s">
        <v>28</v>
      </c>
      <c r="B16" s="150"/>
      <c r="C16" s="211"/>
      <c r="D16" s="214"/>
      <c r="E16" s="215"/>
      <c r="F16" s="211"/>
      <c r="G16" s="214"/>
      <c r="H16" s="215"/>
      <c r="I16" s="211"/>
      <c r="J16" s="212"/>
      <c r="K16" s="213"/>
      <c r="L16" s="126"/>
      <c r="N16" s="18" t="s">
        <v>16</v>
      </c>
      <c r="O16" s="132"/>
      <c r="Q16" s="18" t="s">
        <v>16</v>
      </c>
      <c r="R16" s="9"/>
      <c r="U16" s="24" t="s">
        <v>16</v>
      </c>
      <c r="V16" s="129"/>
      <c r="X16" s="24" t="s">
        <v>16</v>
      </c>
      <c r="Y16" s="9"/>
      <c r="AB16" s="67">
        <v>11</v>
      </c>
      <c r="AC16" s="5"/>
      <c r="AE16" s="67">
        <v>11</v>
      </c>
      <c r="AF16" s="5"/>
      <c r="AI16" s="96" t="s">
        <v>10</v>
      </c>
      <c r="AJ16" s="7"/>
      <c r="AL16" s="96" t="s">
        <v>10</v>
      </c>
      <c r="AM16" s="7"/>
      <c r="AP16" s="101" t="s">
        <v>18</v>
      </c>
      <c r="AQ16" s="132"/>
      <c r="AS16" s="101" t="s">
        <v>18</v>
      </c>
      <c r="AT16" s="132"/>
    </row>
    <row r="17" spans="1:46" ht="13.5" customHeight="1" thickBot="1">
      <c r="A17" s="149" t="s">
        <v>29</v>
      </c>
      <c r="B17" s="150"/>
      <c r="C17" s="211"/>
      <c r="D17" s="214"/>
      <c r="E17" s="215"/>
      <c r="F17" s="211"/>
      <c r="G17" s="214"/>
      <c r="H17" s="215"/>
      <c r="I17" s="211"/>
      <c r="J17" s="212"/>
      <c r="K17" s="213"/>
      <c r="L17" s="126"/>
      <c r="N17" s="18" t="s">
        <v>18</v>
      </c>
      <c r="O17" s="132"/>
      <c r="Q17" s="18" t="s">
        <v>18</v>
      </c>
      <c r="R17" s="9"/>
      <c r="U17" s="24" t="s">
        <v>18</v>
      </c>
      <c r="V17" s="129"/>
      <c r="X17" s="24" t="s">
        <v>18</v>
      </c>
      <c r="Y17" s="9"/>
      <c r="AB17" s="67">
        <v>12</v>
      </c>
      <c r="AC17" s="5"/>
      <c r="AE17" s="67">
        <v>12</v>
      </c>
      <c r="AF17" s="5"/>
      <c r="AI17" s="136" t="s">
        <v>12</v>
      </c>
      <c r="AJ17" s="137"/>
      <c r="AL17" s="136" t="s">
        <v>12</v>
      </c>
      <c r="AM17" s="137"/>
      <c r="AP17" s="99" t="s">
        <v>20</v>
      </c>
      <c r="AQ17" s="102"/>
      <c r="AS17" s="99" t="s">
        <v>20</v>
      </c>
      <c r="AT17" s="102"/>
    </row>
    <row r="18" spans="1:46" ht="13.5" customHeight="1" thickTop="1" thickBot="1">
      <c r="A18" s="153" t="s">
        <v>30</v>
      </c>
      <c r="B18" s="154"/>
      <c r="C18" s="193"/>
      <c r="D18" s="194"/>
      <c r="E18" s="216"/>
      <c r="F18" s="193"/>
      <c r="G18" s="194"/>
      <c r="H18" s="216"/>
      <c r="I18" s="193"/>
      <c r="J18" s="217"/>
      <c r="K18" s="218"/>
      <c r="L18" s="126"/>
      <c r="N18" s="18" t="s">
        <v>20</v>
      </c>
      <c r="O18" s="132"/>
      <c r="Q18" s="18" t="s">
        <v>20</v>
      </c>
      <c r="R18" s="9"/>
      <c r="U18" s="24" t="s">
        <v>20</v>
      </c>
      <c r="V18" s="129"/>
      <c r="X18" s="24" t="s">
        <v>20</v>
      </c>
      <c r="Y18" s="9"/>
      <c r="AB18" s="67">
        <v>13</v>
      </c>
      <c r="AC18" s="5"/>
      <c r="AE18" s="67">
        <v>13</v>
      </c>
      <c r="AF18" s="5"/>
      <c r="AI18" s="97" t="s">
        <v>14</v>
      </c>
      <c r="AJ18" s="9"/>
      <c r="AL18" s="97" t="s">
        <v>14</v>
      </c>
      <c r="AM18" s="9"/>
    </row>
    <row r="19" spans="1:46" ht="13.5" customHeight="1" thickBot="1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N19" s="16" t="s">
        <v>22</v>
      </c>
      <c r="O19" s="32"/>
      <c r="Q19" s="16" t="s">
        <v>22</v>
      </c>
      <c r="R19" s="32"/>
      <c r="U19" s="22" t="s">
        <v>22</v>
      </c>
      <c r="V19" s="32"/>
      <c r="X19" s="22" t="s">
        <v>22</v>
      </c>
      <c r="Y19" s="32"/>
      <c r="AB19" s="67">
        <v>14</v>
      </c>
      <c r="AC19" s="5"/>
      <c r="AE19" s="67">
        <v>14</v>
      </c>
      <c r="AF19" s="5"/>
      <c r="AI19" s="96" t="s">
        <v>16</v>
      </c>
      <c r="AJ19" s="7"/>
      <c r="AL19" s="96" t="s">
        <v>16</v>
      </c>
      <c r="AM19" s="7"/>
      <c r="AP19" s="98" t="s">
        <v>8</v>
      </c>
      <c r="AQ19" s="14"/>
      <c r="AS19" s="98" t="s">
        <v>8</v>
      </c>
      <c r="AT19" s="14"/>
    </row>
    <row r="20" spans="1:46" ht="13.5" customHeight="1" thickBot="1">
      <c r="A20" s="200" t="s">
        <v>31</v>
      </c>
      <c r="B20" s="201"/>
      <c r="C20" s="201"/>
      <c r="D20" s="205"/>
      <c r="E20" s="206"/>
      <c r="F20" s="207" t="s">
        <v>32</v>
      </c>
      <c r="G20" s="208"/>
      <c r="H20" s="202" t="str">
        <f>IF(ISBLANK(D20),"",PRODUCT(D20,250))</f>
        <v/>
      </c>
      <c r="I20" s="203"/>
      <c r="J20" s="204"/>
      <c r="K20" s="204"/>
      <c r="L20" s="204"/>
      <c r="AB20" s="67">
        <v>15</v>
      </c>
      <c r="AC20" s="5"/>
      <c r="AE20" s="67">
        <v>15</v>
      </c>
      <c r="AF20" s="5"/>
      <c r="AP20" s="99" t="s">
        <v>10</v>
      </c>
      <c r="AQ20" s="7"/>
      <c r="AS20" s="99" t="s">
        <v>10</v>
      </c>
      <c r="AT20" s="7"/>
    </row>
    <row r="21" spans="1:46" ht="13.5" customHeight="1" thickBot="1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N21" s="15" t="s">
        <v>8</v>
      </c>
      <c r="O21" s="14"/>
      <c r="Q21" s="15" t="s">
        <v>8</v>
      </c>
      <c r="R21" s="14"/>
      <c r="U21" s="21" t="s">
        <v>8</v>
      </c>
      <c r="V21" s="14"/>
      <c r="X21" s="21" t="s">
        <v>8</v>
      </c>
      <c r="Y21" s="14"/>
      <c r="AB21" s="67">
        <v>16</v>
      </c>
      <c r="AC21" s="5"/>
      <c r="AE21" s="67">
        <v>16</v>
      </c>
      <c r="AF21" s="5"/>
      <c r="AI21" s="95" t="s">
        <v>8</v>
      </c>
      <c r="AJ21" s="14"/>
      <c r="AL21" s="95" t="s">
        <v>8</v>
      </c>
      <c r="AM21" s="14"/>
      <c r="AP21" s="138" t="s">
        <v>12</v>
      </c>
      <c r="AQ21" s="139"/>
      <c r="AS21" s="138" t="s">
        <v>12</v>
      </c>
      <c r="AT21" s="139"/>
    </row>
    <row r="22" spans="1:46" ht="13.5" customHeight="1" thickTop="1" thickBot="1">
      <c r="A22" s="199" t="s">
        <v>33</v>
      </c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N22" s="16" t="s">
        <v>10</v>
      </c>
      <c r="O22" s="7"/>
      <c r="Q22" s="16" t="s">
        <v>10</v>
      </c>
      <c r="R22" s="7"/>
      <c r="U22" s="22" t="s">
        <v>10</v>
      </c>
      <c r="V22" s="7"/>
      <c r="X22" s="22" t="s">
        <v>10</v>
      </c>
      <c r="Y22" s="7"/>
      <c r="AB22" s="67">
        <v>17</v>
      </c>
      <c r="AC22" s="5"/>
      <c r="AE22" s="67">
        <v>17</v>
      </c>
      <c r="AF22" s="5"/>
      <c r="AI22" s="96" t="s">
        <v>10</v>
      </c>
      <c r="AJ22" s="7"/>
      <c r="AL22" s="96" t="s">
        <v>10</v>
      </c>
      <c r="AM22" s="7"/>
      <c r="AP22" s="100" t="s">
        <v>14</v>
      </c>
      <c r="AQ22" s="132"/>
      <c r="AS22" s="100" t="s">
        <v>14</v>
      </c>
      <c r="AT22" s="132"/>
    </row>
    <row r="23" spans="1:46" ht="13.5" customHeight="1" thickBot="1">
      <c r="A23" s="178" t="s">
        <v>34</v>
      </c>
      <c r="B23" s="151" t="s">
        <v>35</v>
      </c>
      <c r="C23" s="151" t="s">
        <v>36</v>
      </c>
      <c r="D23" s="172" t="s">
        <v>37</v>
      </c>
      <c r="E23" s="141" t="s">
        <v>38</v>
      </c>
      <c r="F23" s="142"/>
      <c r="G23" s="142"/>
      <c r="H23" s="142"/>
      <c r="I23" s="142"/>
      <c r="J23" s="143"/>
      <c r="K23" s="151" t="s">
        <v>39</v>
      </c>
      <c r="L23" s="175" t="s">
        <v>40</v>
      </c>
      <c r="N23" s="147" t="s">
        <v>12</v>
      </c>
      <c r="O23" s="148"/>
      <c r="Q23" s="147" t="s">
        <v>12</v>
      </c>
      <c r="R23" s="148"/>
      <c r="U23" s="158" t="s">
        <v>12</v>
      </c>
      <c r="V23" s="159"/>
      <c r="X23" s="158" t="s">
        <v>12</v>
      </c>
      <c r="Y23" s="159"/>
      <c r="AB23" s="67">
        <v>18</v>
      </c>
      <c r="AC23" s="5"/>
      <c r="AE23" s="67">
        <v>18</v>
      </c>
      <c r="AF23" s="5"/>
      <c r="AI23" s="136" t="s">
        <v>12</v>
      </c>
      <c r="AJ23" s="137"/>
      <c r="AL23" s="136" t="s">
        <v>12</v>
      </c>
      <c r="AM23" s="137"/>
      <c r="AP23" s="101" t="s">
        <v>16</v>
      </c>
      <c r="AQ23" s="132"/>
      <c r="AS23" s="101" t="s">
        <v>16</v>
      </c>
      <c r="AT23" s="132"/>
    </row>
    <row r="24" spans="1:46" ht="13.5" customHeight="1" thickTop="1">
      <c r="A24" s="179"/>
      <c r="B24" s="144"/>
      <c r="C24" s="144"/>
      <c r="D24" s="173"/>
      <c r="E24" s="144" t="s">
        <v>41</v>
      </c>
      <c r="F24" s="144" t="s">
        <v>42</v>
      </c>
      <c r="G24" s="144" t="s">
        <v>43</v>
      </c>
      <c r="H24" s="144" t="s">
        <v>44</v>
      </c>
      <c r="I24" s="145" t="s">
        <v>45</v>
      </c>
      <c r="J24" s="145" t="s">
        <v>46</v>
      </c>
      <c r="K24" s="144"/>
      <c r="L24" s="176"/>
      <c r="N24" s="17" t="s">
        <v>14</v>
      </c>
      <c r="O24" s="9"/>
      <c r="Q24" s="17" t="s">
        <v>14</v>
      </c>
      <c r="R24" s="9"/>
      <c r="U24" s="23" t="s">
        <v>14</v>
      </c>
      <c r="V24" s="9"/>
      <c r="X24" s="23" t="s">
        <v>14</v>
      </c>
      <c r="Y24" s="9"/>
      <c r="AB24" s="67">
        <v>19</v>
      </c>
      <c r="AC24" s="5"/>
      <c r="AE24" s="67">
        <v>19</v>
      </c>
      <c r="AF24" s="5"/>
      <c r="AI24" s="97" t="s">
        <v>14</v>
      </c>
      <c r="AJ24" s="9"/>
      <c r="AL24" s="97" t="s">
        <v>14</v>
      </c>
      <c r="AM24" s="9"/>
      <c r="AP24" s="101" t="s">
        <v>18</v>
      </c>
      <c r="AQ24" s="132"/>
      <c r="AS24" s="101" t="s">
        <v>18</v>
      </c>
      <c r="AT24" s="132"/>
    </row>
    <row r="25" spans="1:46" ht="13.5" customHeight="1" thickBot="1">
      <c r="A25" s="180"/>
      <c r="B25" s="152"/>
      <c r="C25" s="152"/>
      <c r="D25" s="174"/>
      <c r="E25" s="152"/>
      <c r="F25" s="145"/>
      <c r="G25" s="145"/>
      <c r="H25" s="145"/>
      <c r="I25" s="162"/>
      <c r="J25" s="162"/>
      <c r="K25" s="145"/>
      <c r="L25" s="177"/>
      <c r="N25" s="18" t="s">
        <v>16</v>
      </c>
      <c r="O25" s="9"/>
      <c r="Q25" s="18" t="s">
        <v>16</v>
      </c>
      <c r="R25" s="9"/>
      <c r="U25" s="24" t="s">
        <v>16</v>
      </c>
      <c r="V25" s="9"/>
      <c r="X25" s="24" t="s">
        <v>16</v>
      </c>
      <c r="Y25" s="9"/>
      <c r="AB25" s="65">
        <v>20</v>
      </c>
      <c r="AC25" s="7"/>
      <c r="AE25" s="65">
        <v>20</v>
      </c>
      <c r="AF25" s="7"/>
      <c r="AI25" s="96" t="s">
        <v>16</v>
      </c>
      <c r="AJ25" s="7"/>
      <c r="AL25" s="96" t="s">
        <v>16</v>
      </c>
      <c r="AM25" s="7"/>
      <c r="AP25" s="99" t="s">
        <v>20</v>
      </c>
      <c r="AQ25" s="102"/>
      <c r="AS25" s="99" t="s">
        <v>20</v>
      </c>
      <c r="AT25" s="102"/>
    </row>
    <row r="26" spans="1:46" ht="13.5" customHeight="1" thickTop="1" thickBot="1">
      <c r="A26" s="8" t="s">
        <v>47</v>
      </c>
      <c r="B26" s="131"/>
      <c r="C26" s="10"/>
      <c r="D26" s="29"/>
      <c r="E26" s="37"/>
      <c r="F26" s="38">
        <f>COUNTIF($N$3:$R$109,B26)</f>
        <v>0</v>
      </c>
      <c r="G26" s="39">
        <f>COUNTIF($U$3:$Y$109,B26)</f>
        <v>0</v>
      </c>
      <c r="H26" s="39">
        <f>COUNTIF($AB$3:$AF$106,B26)</f>
        <v>0</v>
      </c>
      <c r="I26" s="39">
        <f>COUNTIF($AI$3:$AM$106,B26)</f>
        <v>0</v>
      </c>
      <c r="J26" s="39">
        <f>COUNTIF($AP$3:$AT$106,B26)</f>
        <v>0</v>
      </c>
      <c r="K26" s="39" t="str">
        <f>IF(ISBLANK(B26),"",List2!H3)</f>
        <v/>
      </c>
      <c r="L26" s="40" t="str">
        <f>IF(ISBLANK(B26),"",IF(List2!G3&lt;18,IF(SUM(E26:J26)&lt;=3,PRODUCT(SUM(E26:J26),100),300),IF(List2!G3&gt;=18,IF(SUM(E26:J26)&lt;=3,PRODUCT(SUM(E26:J26),120),360))))</f>
        <v/>
      </c>
      <c r="N26" s="18" t="s">
        <v>18</v>
      </c>
      <c r="O26" s="9"/>
      <c r="Q26" s="18" t="s">
        <v>18</v>
      </c>
      <c r="R26" s="9"/>
      <c r="U26" s="24" t="s">
        <v>18</v>
      </c>
      <c r="V26" s="9"/>
      <c r="X26" s="24" t="s">
        <v>18</v>
      </c>
      <c r="Y26" s="9"/>
    </row>
    <row r="27" spans="1:46" ht="13.5" customHeight="1">
      <c r="A27" s="4" t="s">
        <v>48</v>
      </c>
      <c r="B27" s="131"/>
      <c r="C27" s="11"/>
      <c r="D27" s="30"/>
      <c r="E27" s="35"/>
      <c r="F27" s="41">
        <f t="shared" ref="F27:F90" si="0">COUNTIF($N$3:$R$109,B27)</f>
        <v>0</v>
      </c>
      <c r="G27" s="42">
        <f t="shared" ref="G27:G90" si="1">COUNTIF($U$3:$Y$109,B27)</f>
        <v>0</v>
      </c>
      <c r="H27" s="42">
        <f t="shared" ref="H27:H90" si="2">COUNTIF($AB$3:$AF$106,B27)</f>
        <v>0</v>
      </c>
      <c r="I27" s="42">
        <f t="shared" ref="I27:I90" si="3">COUNTIF($AI$3:$AM$106,B27)</f>
        <v>0</v>
      </c>
      <c r="J27" s="42">
        <f t="shared" ref="J27:J90" si="4">COUNTIF($AP$3:$AT$106,B27)</f>
        <v>0</v>
      </c>
      <c r="K27" s="42" t="str">
        <f>IF(ISBLANK(B27),"",List2!H4)</f>
        <v/>
      </c>
      <c r="L27" s="43" t="str">
        <f>IF(ISBLANK(B27),"",IF(List2!G4&lt;18,IF(SUM(E27:J27)&lt;=3,PRODUCT(SUM(E27:J27),100),300),IF(List2!G4&gt;=18,IF(SUM(E27:J27)&lt;=3,PRODUCT(SUM(E27:J27),120),360))))</f>
        <v/>
      </c>
      <c r="N27" s="18" t="s">
        <v>20</v>
      </c>
      <c r="O27" s="9"/>
      <c r="Q27" s="18" t="s">
        <v>20</v>
      </c>
      <c r="R27" s="9"/>
      <c r="U27" s="24" t="s">
        <v>20</v>
      </c>
      <c r="V27" s="9"/>
      <c r="X27" s="24" t="s">
        <v>20</v>
      </c>
      <c r="Y27" s="9"/>
      <c r="AI27" s="95" t="s">
        <v>8</v>
      </c>
      <c r="AJ27" s="14"/>
      <c r="AL27" s="95" t="s">
        <v>8</v>
      </c>
      <c r="AM27" s="14"/>
      <c r="AP27" s="98" t="s">
        <v>8</v>
      </c>
      <c r="AQ27" s="14"/>
      <c r="AS27" s="98" t="s">
        <v>8</v>
      </c>
      <c r="AT27" s="14"/>
    </row>
    <row r="28" spans="1:46" ht="13.5" customHeight="1" thickBot="1">
      <c r="A28" s="4" t="s">
        <v>49</v>
      </c>
      <c r="B28" s="131"/>
      <c r="C28" s="11"/>
      <c r="D28" s="30"/>
      <c r="E28" s="35"/>
      <c r="F28" s="41">
        <f t="shared" si="0"/>
        <v>0</v>
      </c>
      <c r="G28" s="42">
        <f t="shared" si="1"/>
        <v>0</v>
      </c>
      <c r="H28" s="42">
        <f t="shared" si="2"/>
        <v>0</v>
      </c>
      <c r="I28" s="42">
        <f t="shared" si="3"/>
        <v>0</v>
      </c>
      <c r="J28" s="42">
        <f t="shared" si="4"/>
        <v>0</v>
      </c>
      <c r="K28" s="42" t="str">
        <f>IF(ISBLANK(B28),"",List2!H5)</f>
        <v/>
      </c>
      <c r="L28" s="43" t="str">
        <f>IF(ISBLANK(B28),"",IF(List2!G5&lt;18,IF(SUM(E28:J28)&lt;=3,PRODUCT(SUM(E28:J28),100),300),IF(List2!G5&gt;=18,IF(SUM(E28:J28)&lt;=3,PRODUCT(SUM(E28:J28),120),360))))</f>
        <v/>
      </c>
      <c r="N28" s="16" t="s">
        <v>22</v>
      </c>
      <c r="O28" s="32"/>
      <c r="Q28" s="16" t="s">
        <v>22</v>
      </c>
      <c r="R28" s="32"/>
      <c r="U28" s="22" t="s">
        <v>22</v>
      </c>
      <c r="V28" s="32"/>
      <c r="X28" s="22" t="s">
        <v>22</v>
      </c>
      <c r="Y28" s="32"/>
      <c r="AI28" s="96" t="s">
        <v>10</v>
      </c>
      <c r="AJ28" s="7"/>
      <c r="AL28" s="96" t="s">
        <v>10</v>
      </c>
      <c r="AM28" s="7"/>
      <c r="AP28" s="99" t="s">
        <v>10</v>
      </c>
      <c r="AQ28" s="7"/>
      <c r="AS28" s="99" t="s">
        <v>10</v>
      </c>
      <c r="AT28" s="7"/>
    </row>
    <row r="29" spans="1:46" ht="13.5" customHeight="1" thickBot="1">
      <c r="A29" s="4" t="s">
        <v>50</v>
      </c>
      <c r="B29" s="131"/>
      <c r="C29" s="11"/>
      <c r="D29" s="30"/>
      <c r="E29" s="35"/>
      <c r="F29" s="41">
        <f t="shared" si="0"/>
        <v>0</v>
      </c>
      <c r="G29" s="42">
        <f t="shared" si="1"/>
        <v>0</v>
      </c>
      <c r="H29" s="42">
        <f t="shared" si="2"/>
        <v>0</v>
      </c>
      <c r="I29" s="42">
        <f t="shared" si="3"/>
        <v>0</v>
      </c>
      <c r="J29" s="42">
        <f t="shared" si="4"/>
        <v>0</v>
      </c>
      <c r="K29" s="42" t="str">
        <f>IF(ISBLANK(B29),"",List2!H6)</f>
        <v/>
      </c>
      <c r="L29" s="43" t="str">
        <f>IF(ISBLANK(B29),"",IF(List2!G6&lt;18,IF(SUM(E29:J29)&lt;=3,PRODUCT(SUM(E29:J29),100),300),IF(List2!G6&gt;=18,IF(SUM(E29:J29)&lt;=3,PRODUCT(SUM(E29:J29),120),360))))</f>
        <v/>
      </c>
      <c r="AI29" s="136" t="s">
        <v>12</v>
      </c>
      <c r="AJ29" s="137"/>
      <c r="AL29" s="136" t="s">
        <v>12</v>
      </c>
      <c r="AM29" s="137"/>
      <c r="AP29" s="138" t="s">
        <v>12</v>
      </c>
      <c r="AQ29" s="139"/>
      <c r="AS29" s="138" t="s">
        <v>12</v>
      </c>
      <c r="AT29" s="139"/>
    </row>
    <row r="30" spans="1:46" ht="13.5" customHeight="1" thickTop="1">
      <c r="A30" s="4" t="s">
        <v>51</v>
      </c>
      <c r="B30" s="128"/>
      <c r="C30" s="11"/>
      <c r="D30" s="30"/>
      <c r="E30" s="35"/>
      <c r="F30" s="41">
        <f t="shared" si="0"/>
        <v>0</v>
      </c>
      <c r="G30" s="42">
        <f t="shared" si="1"/>
        <v>0</v>
      </c>
      <c r="H30" s="42">
        <f t="shared" si="2"/>
        <v>0</v>
      </c>
      <c r="I30" s="42">
        <f t="shared" si="3"/>
        <v>0</v>
      </c>
      <c r="J30" s="42">
        <f t="shared" si="4"/>
        <v>0</v>
      </c>
      <c r="K30" s="42" t="str">
        <f>IF(ISBLANK(B30),"",List2!H7)</f>
        <v/>
      </c>
      <c r="L30" s="43" t="str">
        <f>IF(ISBLANK(B30),"",IF(List2!G7&lt;18,IF(SUM(E30:J30)&lt;=3,PRODUCT(SUM(E30:J30),100),300),IF(List2!G7&gt;=18,IF(SUM(E30:J30)&lt;=3,PRODUCT(SUM(E30:J30),120),360))))</f>
        <v/>
      </c>
      <c r="N30" s="15" t="s">
        <v>8</v>
      </c>
      <c r="O30" s="14"/>
      <c r="Q30" s="15" t="s">
        <v>8</v>
      </c>
      <c r="R30" s="14"/>
      <c r="U30" s="21" t="s">
        <v>8</v>
      </c>
      <c r="V30" s="14"/>
      <c r="X30" s="21" t="s">
        <v>8</v>
      </c>
      <c r="Y30" s="14"/>
      <c r="AB30" s="64" t="s">
        <v>8</v>
      </c>
      <c r="AC30" s="14"/>
      <c r="AE30" s="64" t="s">
        <v>8</v>
      </c>
      <c r="AF30" s="14"/>
      <c r="AI30" s="97" t="s">
        <v>14</v>
      </c>
      <c r="AJ30" s="9"/>
      <c r="AL30" s="97" t="s">
        <v>14</v>
      </c>
      <c r="AM30" s="9"/>
      <c r="AP30" s="100" t="s">
        <v>14</v>
      </c>
      <c r="AQ30" s="132"/>
      <c r="AS30" s="100" t="s">
        <v>14</v>
      </c>
      <c r="AT30" s="132"/>
    </row>
    <row r="31" spans="1:46" ht="13.5" customHeight="1" thickBot="1">
      <c r="A31" s="4" t="s">
        <v>52</v>
      </c>
      <c r="B31" s="128"/>
      <c r="C31" s="11"/>
      <c r="D31" s="30"/>
      <c r="E31" s="35"/>
      <c r="F31" s="41">
        <f t="shared" si="0"/>
        <v>0</v>
      </c>
      <c r="G31" s="42">
        <f t="shared" si="1"/>
        <v>0</v>
      </c>
      <c r="H31" s="42">
        <f t="shared" si="2"/>
        <v>0</v>
      </c>
      <c r="I31" s="42">
        <f t="shared" si="3"/>
        <v>0</v>
      </c>
      <c r="J31" s="42">
        <f t="shared" si="4"/>
        <v>0</v>
      </c>
      <c r="K31" s="42" t="str">
        <f>IF(ISBLANK(B31),"",List2!H8)</f>
        <v/>
      </c>
      <c r="L31" s="43" t="str">
        <f>IF(ISBLANK(B31),"",IF(List2!G8&lt;18,IF(SUM(E31:J31)&lt;=3,PRODUCT(SUM(E31:J31),100),300),IF(List2!G8&gt;=18,IF(SUM(E31:J31)&lt;=3,PRODUCT(SUM(E31:J31),120),360))))</f>
        <v/>
      </c>
      <c r="N31" s="16" t="s">
        <v>10</v>
      </c>
      <c r="O31" s="7"/>
      <c r="Q31" s="16" t="s">
        <v>10</v>
      </c>
      <c r="R31" s="7"/>
      <c r="U31" s="22" t="s">
        <v>10</v>
      </c>
      <c r="V31" s="7"/>
      <c r="X31" s="22" t="s">
        <v>10</v>
      </c>
      <c r="Y31" s="7"/>
      <c r="AB31" s="65" t="s">
        <v>10</v>
      </c>
      <c r="AC31" s="7"/>
      <c r="AE31" s="65" t="s">
        <v>10</v>
      </c>
      <c r="AF31" s="7"/>
      <c r="AI31" s="96" t="s">
        <v>16</v>
      </c>
      <c r="AJ31" s="7"/>
      <c r="AL31" s="96" t="s">
        <v>16</v>
      </c>
      <c r="AM31" s="7"/>
      <c r="AP31" s="101" t="s">
        <v>16</v>
      </c>
      <c r="AQ31" s="132"/>
      <c r="AS31" s="101" t="s">
        <v>16</v>
      </c>
      <c r="AT31" s="132"/>
    </row>
    <row r="32" spans="1:46" ht="13.5" customHeight="1" thickBot="1">
      <c r="A32" s="4" t="s">
        <v>53</v>
      </c>
      <c r="B32" s="128"/>
      <c r="C32" s="11"/>
      <c r="D32" s="30"/>
      <c r="E32" s="35"/>
      <c r="F32" s="41">
        <f t="shared" si="0"/>
        <v>0</v>
      </c>
      <c r="G32" s="42">
        <f t="shared" si="1"/>
        <v>0</v>
      </c>
      <c r="H32" s="42">
        <f t="shared" si="2"/>
        <v>0</v>
      </c>
      <c r="I32" s="42">
        <f t="shared" si="3"/>
        <v>0</v>
      </c>
      <c r="J32" s="42">
        <f t="shared" si="4"/>
        <v>0</v>
      </c>
      <c r="K32" s="42" t="str">
        <f>IF(ISBLANK(B32),"",List2!H9)</f>
        <v/>
      </c>
      <c r="L32" s="43" t="str">
        <f>IF(ISBLANK(B32),"",IF(List2!G9&lt;18,IF(SUM(E32:J32)&lt;=3,PRODUCT(SUM(E32:J32),100),300),IF(List2!G9&gt;=18,IF(SUM(E32:J32)&lt;=3,PRODUCT(SUM(E32:J32),120),360))))</f>
        <v/>
      </c>
      <c r="N32" s="147" t="s">
        <v>12</v>
      </c>
      <c r="O32" s="148"/>
      <c r="Q32" s="147" t="s">
        <v>12</v>
      </c>
      <c r="R32" s="148"/>
      <c r="U32" s="158" t="s">
        <v>12</v>
      </c>
      <c r="V32" s="159"/>
      <c r="X32" s="158" t="s">
        <v>12</v>
      </c>
      <c r="Y32" s="159"/>
      <c r="AB32" s="160" t="s">
        <v>12</v>
      </c>
      <c r="AC32" s="161"/>
      <c r="AE32" s="160" t="s">
        <v>12</v>
      </c>
      <c r="AF32" s="161"/>
      <c r="AP32" s="101" t="s">
        <v>18</v>
      </c>
      <c r="AQ32" s="132"/>
      <c r="AS32" s="101" t="s">
        <v>18</v>
      </c>
      <c r="AT32" s="132"/>
    </row>
    <row r="33" spans="1:46" ht="13.5" customHeight="1" thickTop="1" thickBot="1">
      <c r="A33" s="4" t="s">
        <v>54</v>
      </c>
      <c r="B33" s="128"/>
      <c r="C33" s="11"/>
      <c r="D33" s="30"/>
      <c r="E33" s="35"/>
      <c r="F33" s="41">
        <f t="shared" si="0"/>
        <v>0</v>
      </c>
      <c r="G33" s="42">
        <f t="shared" si="1"/>
        <v>0</v>
      </c>
      <c r="H33" s="42">
        <f t="shared" si="2"/>
        <v>0</v>
      </c>
      <c r="I33" s="42">
        <f t="shared" si="3"/>
        <v>0</v>
      </c>
      <c r="J33" s="42">
        <f t="shared" si="4"/>
        <v>0</v>
      </c>
      <c r="K33" s="42" t="str">
        <f>IF(ISBLANK(B33),"",List2!H10)</f>
        <v/>
      </c>
      <c r="L33" s="43" t="str">
        <f>IF(ISBLANK(B33),"",IF(List2!G10&lt;18,IF(SUM(E33:J33)&lt;=3,PRODUCT(SUM(E33:J33),100),300),IF(List2!G10&gt;=18,IF(SUM(E33:J33)&lt;=3,PRODUCT(SUM(E33:J33),120),360))))</f>
        <v/>
      </c>
      <c r="N33" s="17" t="s">
        <v>14</v>
      </c>
      <c r="O33" s="9"/>
      <c r="Q33" s="17" t="s">
        <v>14</v>
      </c>
      <c r="R33" s="9"/>
      <c r="U33" s="23" t="s">
        <v>14</v>
      </c>
      <c r="V33" s="9"/>
      <c r="X33" s="23" t="s">
        <v>14</v>
      </c>
      <c r="Y33" s="9"/>
      <c r="AB33" s="66">
        <v>1</v>
      </c>
      <c r="AC33" s="9"/>
      <c r="AE33" s="66">
        <v>1</v>
      </c>
      <c r="AF33" s="9"/>
      <c r="AI33" s="95" t="s">
        <v>8</v>
      </c>
      <c r="AJ33" s="14"/>
      <c r="AL33" s="95" t="s">
        <v>8</v>
      </c>
      <c r="AM33" s="14"/>
      <c r="AP33" s="99" t="s">
        <v>20</v>
      </c>
      <c r="AQ33" s="102"/>
      <c r="AS33" s="99" t="s">
        <v>20</v>
      </c>
      <c r="AT33" s="102"/>
    </row>
    <row r="34" spans="1:46" ht="13.5" customHeight="1" thickBot="1">
      <c r="A34" s="4" t="s">
        <v>55</v>
      </c>
      <c r="B34" s="128"/>
      <c r="C34" s="11"/>
      <c r="D34" s="30"/>
      <c r="E34" s="35"/>
      <c r="F34" s="41">
        <f t="shared" si="0"/>
        <v>0</v>
      </c>
      <c r="G34" s="42">
        <f t="shared" si="1"/>
        <v>0</v>
      </c>
      <c r="H34" s="42">
        <f t="shared" si="2"/>
        <v>0</v>
      </c>
      <c r="I34" s="42">
        <f t="shared" si="3"/>
        <v>0</v>
      </c>
      <c r="J34" s="42">
        <f t="shared" si="4"/>
        <v>0</v>
      </c>
      <c r="K34" s="42" t="str">
        <f>IF(ISBLANK(B34),"",List2!H11)</f>
        <v/>
      </c>
      <c r="L34" s="43" t="str">
        <f>IF(ISBLANK(B34),"",IF(List2!G11&lt;18,IF(SUM(E34:J34)&lt;=3,PRODUCT(SUM(E34:J34),100),300),IF(List2!G11&gt;=18,IF(SUM(E34:J34)&lt;=3,PRODUCT(SUM(E34:J34),120),360))))</f>
        <v/>
      </c>
      <c r="N34" s="18" t="s">
        <v>16</v>
      </c>
      <c r="O34" s="9"/>
      <c r="Q34" s="18" t="s">
        <v>16</v>
      </c>
      <c r="R34" s="9"/>
      <c r="U34" s="24" t="s">
        <v>16</v>
      </c>
      <c r="V34" s="9"/>
      <c r="X34" s="24" t="s">
        <v>16</v>
      </c>
      <c r="Y34" s="9"/>
      <c r="AB34" s="67">
        <v>2</v>
      </c>
      <c r="AC34" s="9"/>
      <c r="AE34" s="67">
        <v>2</v>
      </c>
      <c r="AF34" s="9"/>
      <c r="AI34" s="96" t="s">
        <v>10</v>
      </c>
      <c r="AJ34" s="7"/>
      <c r="AL34" s="96" t="s">
        <v>10</v>
      </c>
      <c r="AM34" s="7"/>
    </row>
    <row r="35" spans="1:46" ht="13.5" customHeight="1" thickBot="1">
      <c r="A35" s="4" t="s">
        <v>56</v>
      </c>
      <c r="B35" s="128"/>
      <c r="C35" s="11"/>
      <c r="D35" s="30"/>
      <c r="E35" s="35"/>
      <c r="F35" s="41">
        <f t="shared" si="0"/>
        <v>0</v>
      </c>
      <c r="G35" s="42">
        <f t="shared" si="1"/>
        <v>0</v>
      </c>
      <c r="H35" s="42">
        <f t="shared" si="2"/>
        <v>0</v>
      </c>
      <c r="I35" s="42">
        <f t="shared" si="3"/>
        <v>0</v>
      </c>
      <c r="J35" s="42">
        <f t="shared" si="4"/>
        <v>0</v>
      </c>
      <c r="K35" s="42" t="str">
        <f>IF(ISBLANK(B35),"",List2!H12)</f>
        <v/>
      </c>
      <c r="L35" s="43" t="str">
        <f>IF(ISBLANK(B35),"",IF(List2!G12&lt;18,IF(SUM(E35:J35)&lt;=3,PRODUCT(SUM(E35:J35),100),300),IF(List2!G12&gt;=18,IF(SUM(E35:J35)&lt;=3,PRODUCT(SUM(E35:J35),120),360))))</f>
        <v/>
      </c>
      <c r="N35" s="18" t="s">
        <v>18</v>
      </c>
      <c r="O35" s="9"/>
      <c r="Q35" s="18" t="s">
        <v>18</v>
      </c>
      <c r="R35" s="9"/>
      <c r="U35" s="24" t="s">
        <v>18</v>
      </c>
      <c r="V35" s="9"/>
      <c r="X35" s="24" t="s">
        <v>18</v>
      </c>
      <c r="Y35" s="9"/>
      <c r="AB35" s="67">
        <v>3</v>
      </c>
      <c r="AC35" s="5"/>
      <c r="AE35" s="67">
        <v>3</v>
      </c>
      <c r="AF35" s="5"/>
      <c r="AI35" s="136" t="s">
        <v>12</v>
      </c>
      <c r="AJ35" s="137"/>
      <c r="AL35" s="136" t="s">
        <v>12</v>
      </c>
      <c r="AM35" s="137"/>
      <c r="AP35" s="98" t="s">
        <v>8</v>
      </c>
      <c r="AQ35" s="14"/>
      <c r="AS35" s="98" t="s">
        <v>8</v>
      </c>
      <c r="AT35" s="14"/>
    </row>
    <row r="36" spans="1:46" ht="13.5" customHeight="1" thickTop="1" thickBot="1">
      <c r="A36" s="4" t="s">
        <v>57</v>
      </c>
      <c r="B36" s="128"/>
      <c r="C36" s="11"/>
      <c r="D36" s="30"/>
      <c r="E36" s="35"/>
      <c r="F36" s="41">
        <f t="shared" si="0"/>
        <v>0</v>
      </c>
      <c r="G36" s="42">
        <f t="shared" si="1"/>
        <v>0</v>
      </c>
      <c r="H36" s="42">
        <f t="shared" si="2"/>
        <v>0</v>
      </c>
      <c r="I36" s="42">
        <f t="shared" si="3"/>
        <v>0</v>
      </c>
      <c r="J36" s="42">
        <f t="shared" si="4"/>
        <v>0</v>
      </c>
      <c r="K36" s="42" t="str">
        <f>IF(ISBLANK(B36),"",List2!H13)</f>
        <v/>
      </c>
      <c r="L36" s="43" t="str">
        <f>IF(ISBLANK(B36),"",IF(List2!G13&lt;18,IF(SUM(E36:J36)&lt;=3,PRODUCT(SUM(E36:J36),100),300),IF(List2!G13&gt;=18,IF(SUM(E36:J36)&lt;=3,PRODUCT(SUM(E36:J36),120),360))))</f>
        <v/>
      </c>
      <c r="N36" s="18" t="s">
        <v>20</v>
      </c>
      <c r="O36" s="9"/>
      <c r="Q36" s="18" t="s">
        <v>20</v>
      </c>
      <c r="R36" s="9"/>
      <c r="U36" s="24" t="s">
        <v>20</v>
      </c>
      <c r="V36" s="9"/>
      <c r="X36" s="24" t="s">
        <v>20</v>
      </c>
      <c r="Y36" s="9"/>
      <c r="AB36" s="67">
        <v>4</v>
      </c>
      <c r="AC36" s="5"/>
      <c r="AE36" s="67">
        <v>4</v>
      </c>
      <c r="AF36" s="5"/>
      <c r="AI36" s="97" t="s">
        <v>14</v>
      </c>
      <c r="AJ36" s="9"/>
      <c r="AL36" s="97" t="s">
        <v>14</v>
      </c>
      <c r="AM36" s="9"/>
      <c r="AP36" s="99" t="s">
        <v>10</v>
      </c>
      <c r="AQ36" s="7"/>
      <c r="AS36" s="99" t="s">
        <v>10</v>
      </c>
      <c r="AT36" s="7"/>
    </row>
    <row r="37" spans="1:46" ht="13.5" customHeight="1" thickBot="1">
      <c r="A37" s="4" t="s">
        <v>58</v>
      </c>
      <c r="B37" s="128"/>
      <c r="C37" s="11"/>
      <c r="D37" s="30"/>
      <c r="E37" s="35"/>
      <c r="F37" s="41">
        <f t="shared" si="0"/>
        <v>0</v>
      </c>
      <c r="G37" s="42">
        <f t="shared" si="1"/>
        <v>0</v>
      </c>
      <c r="H37" s="42">
        <f t="shared" si="2"/>
        <v>0</v>
      </c>
      <c r="I37" s="42">
        <f t="shared" si="3"/>
        <v>0</v>
      </c>
      <c r="J37" s="42">
        <f t="shared" si="4"/>
        <v>0</v>
      </c>
      <c r="K37" s="42" t="str">
        <f>IF(ISBLANK(B37),"",List2!H14)</f>
        <v/>
      </c>
      <c r="L37" s="43" t="str">
        <f>IF(ISBLANK(B37),"",IF(List2!G14&lt;18,IF(SUM(E37:J37)&lt;=3,PRODUCT(SUM(E37:J37),100),300),IF(List2!G14&gt;=18,IF(SUM(E37:J37)&lt;=3,PRODUCT(SUM(E37:J37),120),360))))</f>
        <v/>
      </c>
      <c r="N37" s="16" t="s">
        <v>22</v>
      </c>
      <c r="O37" s="32"/>
      <c r="Q37" s="16" t="s">
        <v>22</v>
      </c>
      <c r="R37" s="32"/>
      <c r="U37" s="22" t="s">
        <v>22</v>
      </c>
      <c r="V37" s="32"/>
      <c r="X37" s="22" t="s">
        <v>22</v>
      </c>
      <c r="Y37" s="32"/>
      <c r="AB37" s="67">
        <v>5</v>
      </c>
      <c r="AC37" s="5"/>
      <c r="AE37" s="67">
        <v>5</v>
      </c>
      <c r="AF37" s="5"/>
      <c r="AI37" s="96" t="s">
        <v>16</v>
      </c>
      <c r="AJ37" s="7"/>
      <c r="AL37" s="96" t="s">
        <v>16</v>
      </c>
      <c r="AM37" s="7"/>
      <c r="AP37" s="138" t="s">
        <v>12</v>
      </c>
      <c r="AQ37" s="139"/>
      <c r="AS37" s="138" t="s">
        <v>12</v>
      </c>
      <c r="AT37" s="139"/>
    </row>
    <row r="38" spans="1:46" ht="13.5" customHeight="1" thickBot="1">
      <c r="A38" s="4" t="s">
        <v>59</v>
      </c>
      <c r="B38" s="128"/>
      <c r="C38" s="11"/>
      <c r="D38" s="30"/>
      <c r="E38" s="35"/>
      <c r="F38" s="41">
        <f t="shared" si="0"/>
        <v>0</v>
      </c>
      <c r="G38" s="42">
        <f t="shared" si="1"/>
        <v>0</v>
      </c>
      <c r="H38" s="42">
        <f t="shared" si="2"/>
        <v>0</v>
      </c>
      <c r="I38" s="42">
        <f t="shared" si="3"/>
        <v>0</v>
      </c>
      <c r="J38" s="42">
        <f t="shared" si="4"/>
        <v>0</v>
      </c>
      <c r="K38" s="42" t="str">
        <f>IF(ISBLANK(B38),"",List2!H15)</f>
        <v/>
      </c>
      <c r="L38" s="43" t="str">
        <f>IF(ISBLANK(B38),"",IF(List2!G15&lt;18,IF(SUM(E38:J38)&lt;=3,PRODUCT(SUM(E38:J38),100),300),IF(List2!G15&gt;=18,IF(SUM(E38:J38)&lt;=3,PRODUCT(SUM(E38:J38),120),360))))</f>
        <v/>
      </c>
      <c r="AB38" s="67">
        <v>6</v>
      </c>
      <c r="AC38" s="5"/>
      <c r="AE38" s="67">
        <v>6</v>
      </c>
      <c r="AF38" s="5"/>
      <c r="AP38" s="100" t="s">
        <v>14</v>
      </c>
      <c r="AQ38" s="132"/>
      <c r="AS38" s="100" t="s">
        <v>14</v>
      </c>
      <c r="AT38" s="132"/>
    </row>
    <row r="39" spans="1:46" ht="13.5" customHeight="1">
      <c r="A39" s="4" t="s">
        <v>60</v>
      </c>
      <c r="B39" s="128"/>
      <c r="C39" s="11"/>
      <c r="D39" s="30"/>
      <c r="E39" s="35"/>
      <c r="F39" s="41">
        <f t="shared" si="0"/>
        <v>0</v>
      </c>
      <c r="G39" s="42">
        <f t="shared" si="1"/>
        <v>0</v>
      </c>
      <c r="H39" s="42">
        <f t="shared" si="2"/>
        <v>0</v>
      </c>
      <c r="I39" s="42">
        <f t="shared" si="3"/>
        <v>0</v>
      </c>
      <c r="J39" s="42">
        <f t="shared" si="4"/>
        <v>0</v>
      </c>
      <c r="K39" s="42" t="str">
        <f>IF(ISBLANK(B39),"",List2!H16)</f>
        <v/>
      </c>
      <c r="L39" s="43" t="str">
        <f>IF(ISBLANK(B39),"",IF(List2!G16&lt;18,IF(SUM(E39:J39)&lt;=3,PRODUCT(SUM(E39:J39),100),300),IF(List2!G16&gt;=18,IF(SUM(E39:J39)&lt;=3,PRODUCT(SUM(E39:J39),120),360))))</f>
        <v/>
      </c>
      <c r="N39" s="15" t="s">
        <v>8</v>
      </c>
      <c r="O39" s="14"/>
      <c r="Q39" s="15" t="s">
        <v>8</v>
      </c>
      <c r="R39" s="14"/>
      <c r="U39" s="21" t="s">
        <v>8</v>
      </c>
      <c r="V39" s="14"/>
      <c r="X39" s="21" t="s">
        <v>8</v>
      </c>
      <c r="Y39" s="14"/>
      <c r="AB39" s="67">
        <v>7</v>
      </c>
      <c r="AC39" s="5"/>
      <c r="AE39" s="67">
        <v>7</v>
      </c>
      <c r="AF39" s="5"/>
      <c r="AI39" s="95" t="s">
        <v>8</v>
      </c>
      <c r="AJ39" s="14"/>
      <c r="AL39" s="95" t="s">
        <v>8</v>
      </c>
      <c r="AM39" s="14"/>
      <c r="AP39" s="101" t="s">
        <v>16</v>
      </c>
      <c r="AQ39" s="132"/>
      <c r="AS39" s="101" t="s">
        <v>16</v>
      </c>
      <c r="AT39" s="132"/>
    </row>
    <row r="40" spans="1:46" ht="13.5" customHeight="1" thickBot="1">
      <c r="A40" s="4" t="s">
        <v>61</v>
      </c>
      <c r="B40" s="128"/>
      <c r="C40" s="11"/>
      <c r="D40" s="30"/>
      <c r="E40" s="35"/>
      <c r="F40" s="41">
        <f t="shared" si="0"/>
        <v>0</v>
      </c>
      <c r="G40" s="42">
        <f t="shared" si="1"/>
        <v>0</v>
      </c>
      <c r="H40" s="42">
        <f t="shared" si="2"/>
        <v>0</v>
      </c>
      <c r="I40" s="42">
        <f t="shared" si="3"/>
        <v>0</v>
      </c>
      <c r="J40" s="42">
        <f t="shared" si="4"/>
        <v>0</v>
      </c>
      <c r="K40" s="42" t="str">
        <f>IF(ISBLANK(B40),"",List2!H17)</f>
        <v/>
      </c>
      <c r="L40" s="43" t="str">
        <f>IF(ISBLANK(B40),"",IF(List2!G17&lt;18,IF(SUM(E40:J40)&lt;=3,PRODUCT(SUM(E40:J40),100),300),IF(List2!G17&gt;=18,IF(SUM(E40:J40)&lt;=3,PRODUCT(SUM(E40:J40),120),360))))</f>
        <v/>
      </c>
      <c r="N40" s="16" t="s">
        <v>10</v>
      </c>
      <c r="O40" s="7"/>
      <c r="Q40" s="16" t="s">
        <v>10</v>
      </c>
      <c r="R40" s="7"/>
      <c r="U40" s="22" t="s">
        <v>10</v>
      </c>
      <c r="V40" s="7"/>
      <c r="X40" s="22" t="s">
        <v>10</v>
      </c>
      <c r="Y40" s="7"/>
      <c r="AB40" s="67">
        <v>8</v>
      </c>
      <c r="AC40" s="5"/>
      <c r="AE40" s="67">
        <v>8</v>
      </c>
      <c r="AF40" s="5"/>
      <c r="AI40" s="96" t="s">
        <v>10</v>
      </c>
      <c r="AJ40" s="7"/>
      <c r="AL40" s="96" t="s">
        <v>10</v>
      </c>
      <c r="AM40" s="7"/>
      <c r="AP40" s="101" t="s">
        <v>18</v>
      </c>
      <c r="AQ40" s="132"/>
      <c r="AS40" s="101" t="s">
        <v>18</v>
      </c>
      <c r="AT40" s="132"/>
    </row>
    <row r="41" spans="1:46" ht="13.5" customHeight="1" thickBot="1">
      <c r="A41" s="4" t="s">
        <v>62</v>
      </c>
      <c r="B41" s="128"/>
      <c r="C41" s="11"/>
      <c r="D41" s="30"/>
      <c r="E41" s="35"/>
      <c r="F41" s="41">
        <f t="shared" si="0"/>
        <v>0</v>
      </c>
      <c r="G41" s="42">
        <f t="shared" si="1"/>
        <v>0</v>
      </c>
      <c r="H41" s="42">
        <f t="shared" si="2"/>
        <v>0</v>
      </c>
      <c r="I41" s="42">
        <f t="shared" si="3"/>
        <v>0</v>
      </c>
      <c r="J41" s="42">
        <f t="shared" si="4"/>
        <v>0</v>
      </c>
      <c r="K41" s="42" t="str">
        <f>IF(ISBLANK(B41),"",List2!H18)</f>
        <v/>
      </c>
      <c r="L41" s="43" t="str">
        <f>IF(ISBLANK(B41),"",IF(List2!G18&lt;18,IF(SUM(E41:J41)&lt;=3,PRODUCT(SUM(E41:J41),100),300),IF(List2!G18&gt;=18,IF(SUM(E41:J41)&lt;=3,PRODUCT(SUM(E41:J41),120),360))))</f>
        <v/>
      </c>
      <c r="N41" s="147" t="s">
        <v>12</v>
      </c>
      <c r="O41" s="148"/>
      <c r="Q41" s="147" t="s">
        <v>12</v>
      </c>
      <c r="R41" s="148"/>
      <c r="U41" s="158" t="s">
        <v>12</v>
      </c>
      <c r="V41" s="159"/>
      <c r="X41" s="158" t="s">
        <v>12</v>
      </c>
      <c r="Y41" s="159"/>
      <c r="AB41" s="67">
        <v>9</v>
      </c>
      <c r="AC41" s="5"/>
      <c r="AE41" s="67">
        <v>9</v>
      </c>
      <c r="AF41" s="5"/>
      <c r="AI41" s="136" t="s">
        <v>12</v>
      </c>
      <c r="AJ41" s="137"/>
      <c r="AL41" s="136" t="s">
        <v>12</v>
      </c>
      <c r="AM41" s="137"/>
      <c r="AP41" s="99" t="s">
        <v>20</v>
      </c>
      <c r="AQ41" s="102"/>
      <c r="AS41" s="99" t="s">
        <v>20</v>
      </c>
      <c r="AT41" s="102"/>
    </row>
    <row r="42" spans="1:46" ht="13.5" customHeight="1" thickTop="1" thickBot="1">
      <c r="A42" s="4" t="s">
        <v>63</v>
      </c>
      <c r="B42" s="128"/>
      <c r="C42" s="11"/>
      <c r="D42" s="30"/>
      <c r="E42" s="35"/>
      <c r="F42" s="41">
        <f t="shared" si="0"/>
        <v>0</v>
      </c>
      <c r="G42" s="42">
        <f t="shared" si="1"/>
        <v>0</v>
      </c>
      <c r="H42" s="42">
        <f t="shared" si="2"/>
        <v>0</v>
      </c>
      <c r="I42" s="42">
        <f t="shared" si="3"/>
        <v>0</v>
      </c>
      <c r="J42" s="42">
        <f t="shared" si="4"/>
        <v>0</v>
      </c>
      <c r="K42" s="42" t="str">
        <f>IF(ISBLANK(B42),"",List2!H19)</f>
        <v/>
      </c>
      <c r="L42" s="43" t="str">
        <f>IF(ISBLANK(B42),"",IF(List2!G19&lt;18,IF(SUM(E42:J42)&lt;=3,PRODUCT(SUM(E42:J42),100),300),IF(List2!G19&gt;=18,IF(SUM(E42:J42)&lt;=3,PRODUCT(SUM(E42:J42),120),360))))</f>
        <v/>
      </c>
      <c r="N42" s="17" t="s">
        <v>14</v>
      </c>
      <c r="O42" s="9"/>
      <c r="Q42" s="17" t="s">
        <v>14</v>
      </c>
      <c r="R42" s="9"/>
      <c r="U42" s="23" t="s">
        <v>14</v>
      </c>
      <c r="V42" s="9"/>
      <c r="X42" s="23" t="s">
        <v>14</v>
      </c>
      <c r="Y42" s="9"/>
      <c r="AB42" s="67">
        <v>10</v>
      </c>
      <c r="AC42" s="5"/>
      <c r="AE42" s="67">
        <v>10</v>
      </c>
      <c r="AF42" s="5"/>
      <c r="AI42" s="97" t="s">
        <v>14</v>
      </c>
      <c r="AJ42" s="9"/>
      <c r="AL42" s="97" t="s">
        <v>14</v>
      </c>
      <c r="AM42" s="9"/>
    </row>
    <row r="43" spans="1:46" ht="13.5" customHeight="1" thickBot="1">
      <c r="A43" s="4" t="s">
        <v>64</v>
      </c>
      <c r="B43" s="128"/>
      <c r="C43" s="11"/>
      <c r="D43" s="30"/>
      <c r="E43" s="35"/>
      <c r="F43" s="41">
        <f t="shared" si="0"/>
        <v>0</v>
      </c>
      <c r="G43" s="42">
        <f t="shared" si="1"/>
        <v>0</v>
      </c>
      <c r="H43" s="42">
        <f t="shared" si="2"/>
        <v>0</v>
      </c>
      <c r="I43" s="42">
        <f t="shared" si="3"/>
        <v>0</v>
      </c>
      <c r="J43" s="42">
        <f t="shared" si="4"/>
        <v>0</v>
      </c>
      <c r="K43" s="42" t="str">
        <f>IF(ISBLANK(B43),"",List2!H20)</f>
        <v/>
      </c>
      <c r="L43" s="43" t="str">
        <f>IF(ISBLANK(B43),"",IF(List2!G20&lt;18,IF(SUM(E43:J43)&lt;=3,PRODUCT(SUM(E43:J43),100),300),IF(List2!G20&gt;=18,IF(SUM(E43:J43)&lt;=3,PRODUCT(SUM(E43:J43),120),360))))</f>
        <v/>
      </c>
      <c r="N43" s="18" t="s">
        <v>16</v>
      </c>
      <c r="O43" s="9"/>
      <c r="Q43" s="18" t="s">
        <v>16</v>
      </c>
      <c r="R43" s="9"/>
      <c r="U43" s="24" t="s">
        <v>16</v>
      </c>
      <c r="V43" s="9"/>
      <c r="X43" s="24" t="s">
        <v>16</v>
      </c>
      <c r="Y43" s="9"/>
      <c r="AB43" s="67">
        <v>11</v>
      </c>
      <c r="AC43" s="5"/>
      <c r="AE43" s="67">
        <v>11</v>
      </c>
      <c r="AF43" s="5"/>
      <c r="AI43" s="96" t="s">
        <v>16</v>
      </c>
      <c r="AJ43" s="7"/>
      <c r="AL43" s="96" t="s">
        <v>16</v>
      </c>
      <c r="AM43" s="7"/>
      <c r="AP43" s="98" t="s">
        <v>8</v>
      </c>
      <c r="AQ43" s="14"/>
      <c r="AS43" s="98" t="s">
        <v>8</v>
      </c>
      <c r="AT43" s="14"/>
    </row>
    <row r="44" spans="1:46" ht="13.5" customHeight="1" thickBot="1">
      <c r="A44" s="4" t="s">
        <v>65</v>
      </c>
      <c r="B44" s="128"/>
      <c r="C44" s="11"/>
      <c r="D44" s="30"/>
      <c r="E44" s="35"/>
      <c r="F44" s="41">
        <f t="shared" si="0"/>
        <v>0</v>
      </c>
      <c r="G44" s="42">
        <f t="shared" si="1"/>
        <v>0</v>
      </c>
      <c r="H44" s="42">
        <f t="shared" si="2"/>
        <v>0</v>
      </c>
      <c r="I44" s="42">
        <f t="shared" si="3"/>
        <v>0</v>
      </c>
      <c r="J44" s="42">
        <f t="shared" si="4"/>
        <v>0</v>
      </c>
      <c r="K44" s="42" t="str">
        <f>IF(ISBLANK(B44),"",List2!H21)</f>
        <v/>
      </c>
      <c r="L44" s="43" t="str">
        <f>IF(ISBLANK(B44),"",IF(List2!G21&lt;18,IF(SUM(E44:J44)&lt;=3,PRODUCT(SUM(E44:J44),100),300),IF(List2!G21&gt;=18,IF(SUM(E44:J44)&lt;=3,PRODUCT(SUM(E44:J44),120),360))))</f>
        <v/>
      </c>
      <c r="N44" s="18" t="s">
        <v>18</v>
      </c>
      <c r="O44" s="9"/>
      <c r="Q44" s="18" t="s">
        <v>18</v>
      </c>
      <c r="R44" s="9"/>
      <c r="U44" s="24" t="s">
        <v>18</v>
      </c>
      <c r="V44" s="9"/>
      <c r="X44" s="24" t="s">
        <v>18</v>
      </c>
      <c r="Y44" s="9"/>
      <c r="AB44" s="67">
        <v>12</v>
      </c>
      <c r="AC44" s="5"/>
      <c r="AE44" s="67">
        <v>12</v>
      </c>
      <c r="AF44" s="5"/>
      <c r="AP44" s="99" t="s">
        <v>10</v>
      </c>
      <c r="AQ44" s="7"/>
      <c r="AS44" s="99" t="s">
        <v>10</v>
      </c>
      <c r="AT44" s="7"/>
    </row>
    <row r="45" spans="1:46" ht="13.5" customHeight="1" thickBot="1">
      <c r="A45" s="4" t="s">
        <v>66</v>
      </c>
      <c r="B45" s="128"/>
      <c r="C45" s="11"/>
      <c r="D45" s="30"/>
      <c r="E45" s="35"/>
      <c r="F45" s="41">
        <f t="shared" si="0"/>
        <v>0</v>
      </c>
      <c r="G45" s="42">
        <f t="shared" si="1"/>
        <v>0</v>
      </c>
      <c r="H45" s="42">
        <f t="shared" si="2"/>
        <v>0</v>
      </c>
      <c r="I45" s="42">
        <f t="shared" si="3"/>
        <v>0</v>
      </c>
      <c r="J45" s="42">
        <f t="shared" si="4"/>
        <v>0</v>
      </c>
      <c r="K45" s="42" t="str">
        <f>IF(ISBLANK(B45),"",List2!H22)</f>
        <v/>
      </c>
      <c r="L45" s="43" t="str">
        <f>IF(ISBLANK(B45),"",IF(List2!G22&lt;18,IF(SUM(E45:J45)&lt;=3,PRODUCT(SUM(E45:J45),100),300),IF(List2!G22&gt;=18,IF(SUM(E45:J45)&lt;=3,PRODUCT(SUM(E45:J45),120),360))))</f>
        <v/>
      </c>
      <c r="N45" s="18" t="s">
        <v>20</v>
      </c>
      <c r="O45" s="9"/>
      <c r="Q45" s="18" t="s">
        <v>20</v>
      </c>
      <c r="R45" s="9"/>
      <c r="U45" s="24" t="s">
        <v>20</v>
      </c>
      <c r="V45" s="9"/>
      <c r="X45" s="24" t="s">
        <v>20</v>
      </c>
      <c r="Y45" s="9"/>
      <c r="AB45" s="67">
        <v>13</v>
      </c>
      <c r="AC45" s="5"/>
      <c r="AE45" s="67">
        <v>13</v>
      </c>
      <c r="AF45" s="5"/>
      <c r="AI45" s="95" t="s">
        <v>8</v>
      </c>
      <c r="AJ45" s="14"/>
      <c r="AL45" s="95" t="s">
        <v>8</v>
      </c>
      <c r="AM45" s="14"/>
      <c r="AP45" s="138" t="s">
        <v>12</v>
      </c>
      <c r="AQ45" s="139"/>
      <c r="AS45" s="138" t="s">
        <v>12</v>
      </c>
      <c r="AT45" s="139"/>
    </row>
    <row r="46" spans="1:46" ht="13.5" customHeight="1" thickTop="1" thickBot="1">
      <c r="A46" s="4" t="s">
        <v>67</v>
      </c>
      <c r="B46" s="128"/>
      <c r="C46" s="11"/>
      <c r="D46" s="30"/>
      <c r="E46" s="35"/>
      <c r="F46" s="41">
        <f t="shared" si="0"/>
        <v>0</v>
      </c>
      <c r="G46" s="42">
        <f t="shared" si="1"/>
        <v>0</v>
      </c>
      <c r="H46" s="42">
        <f t="shared" si="2"/>
        <v>0</v>
      </c>
      <c r="I46" s="42">
        <f t="shared" si="3"/>
        <v>0</v>
      </c>
      <c r="J46" s="42">
        <f t="shared" si="4"/>
        <v>0</v>
      </c>
      <c r="K46" s="42" t="str">
        <f>IF(ISBLANK(B46),"",List2!H23)</f>
        <v/>
      </c>
      <c r="L46" s="43" t="str">
        <f>IF(ISBLANK(B46),"",IF(List2!G23&lt;18,IF(SUM(E46:J46)&lt;=3,PRODUCT(SUM(E46:J46),100),300),IF(List2!G23&gt;=18,IF(SUM(E46:J46)&lt;=3,PRODUCT(SUM(E46:J46),120),360))))</f>
        <v/>
      </c>
      <c r="N46" s="16" t="s">
        <v>22</v>
      </c>
      <c r="O46" s="32"/>
      <c r="Q46" s="16" t="s">
        <v>22</v>
      </c>
      <c r="R46" s="32"/>
      <c r="U46" s="22" t="s">
        <v>22</v>
      </c>
      <c r="V46" s="32"/>
      <c r="X46" s="22" t="s">
        <v>22</v>
      </c>
      <c r="Y46" s="32"/>
      <c r="AB46" s="67">
        <v>14</v>
      </c>
      <c r="AC46" s="5"/>
      <c r="AE46" s="67">
        <v>14</v>
      </c>
      <c r="AF46" s="5"/>
      <c r="AI46" s="96" t="s">
        <v>10</v>
      </c>
      <c r="AJ46" s="7"/>
      <c r="AL46" s="96" t="s">
        <v>10</v>
      </c>
      <c r="AM46" s="7"/>
      <c r="AP46" s="100" t="s">
        <v>14</v>
      </c>
      <c r="AQ46" s="132"/>
      <c r="AS46" s="100" t="s">
        <v>14</v>
      </c>
      <c r="AT46" s="132"/>
    </row>
    <row r="47" spans="1:46" ht="13.5" customHeight="1" thickBot="1">
      <c r="A47" s="4" t="s">
        <v>68</v>
      </c>
      <c r="B47" s="128"/>
      <c r="C47" s="11"/>
      <c r="D47" s="30"/>
      <c r="E47" s="35"/>
      <c r="F47" s="41">
        <f t="shared" si="0"/>
        <v>0</v>
      </c>
      <c r="G47" s="42">
        <f t="shared" si="1"/>
        <v>0</v>
      </c>
      <c r="H47" s="42">
        <f t="shared" si="2"/>
        <v>0</v>
      </c>
      <c r="I47" s="42">
        <f t="shared" si="3"/>
        <v>0</v>
      </c>
      <c r="J47" s="42">
        <f t="shared" si="4"/>
        <v>0</v>
      </c>
      <c r="K47" s="42" t="str">
        <f>IF(ISBLANK(B47),"",List2!H24)</f>
        <v/>
      </c>
      <c r="L47" s="43" t="str">
        <f>IF(ISBLANK(B47),"",IF(List2!G24&lt;18,IF(SUM(E47:J47)&lt;=3,PRODUCT(SUM(E47:J47),100),300),IF(List2!G24&gt;=18,IF(SUM(E47:J47)&lt;=3,PRODUCT(SUM(E47:J47),120),360))))</f>
        <v/>
      </c>
      <c r="AB47" s="67">
        <v>15</v>
      </c>
      <c r="AC47" s="5"/>
      <c r="AE47" s="67">
        <v>15</v>
      </c>
      <c r="AF47" s="5"/>
      <c r="AI47" s="136" t="s">
        <v>12</v>
      </c>
      <c r="AJ47" s="137"/>
      <c r="AL47" s="136" t="s">
        <v>12</v>
      </c>
      <c r="AM47" s="137"/>
      <c r="AP47" s="101" t="s">
        <v>16</v>
      </c>
      <c r="AQ47" s="132"/>
      <c r="AS47" s="101" t="s">
        <v>16</v>
      </c>
      <c r="AT47" s="132"/>
    </row>
    <row r="48" spans="1:46" ht="13.5" customHeight="1" thickTop="1">
      <c r="A48" s="4" t="s">
        <v>69</v>
      </c>
      <c r="B48" s="128"/>
      <c r="C48" s="11"/>
      <c r="D48" s="30"/>
      <c r="E48" s="35"/>
      <c r="F48" s="41">
        <f t="shared" si="0"/>
        <v>0</v>
      </c>
      <c r="G48" s="42">
        <f t="shared" si="1"/>
        <v>0</v>
      </c>
      <c r="H48" s="42">
        <f t="shared" si="2"/>
        <v>0</v>
      </c>
      <c r="I48" s="42">
        <f t="shared" si="3"/>
        <v>0</v>
      </c>
      <c r="J48" s="42">
        <f t="shared" si="4"/>
        <v>0</v>
      </c>
      <c r="K48" s="42" t="str">
        <f>IF(ISBLANK(B48),"",List2!H25)</f>
        <v/>
      </c>
      <c r="L48" s="43" t="str">
        <f>IF(ISBLANK(B48),"",IF(List2!G25&lt;18,IF(SUM(E48:J48)&lt;=3,PRODUCT(SUM(E48:J48),100),300),IF(List2!G25&gt;=18,IF(SUM(E48:J48)&lt;=3,PRODUCT(SUM(E48:J48),120),360))))</f>
        <v/>
      </c>
      <c r="N48" s="15" t="s">
        <v>8</v>
      </c>
      <c r="O48" s="14"/>
      <c r="Q48" s="15" t="s">
        <v>8</v>
      </c>
      <c r="R48" s="14"/>
      <c r="U48" s="21" t="s">
        <v>8</v>
      </c>
      <c r="V48" s="14"/>
      <c r="X48" s="21" t="s">
        <v>8</v>
      </c>
      <c r="Y48" s="14"/>
      <c r="AB48" s="67">
        <v>16</v>
      </c>
      <c r="AC48" s="5"/>
      <c r="AE48" s="67">
        <v>16</v>
      </c>
      <c r="AF48" s="5"/>
      <c r="AI48" s="97" t="s">
        <v>14</v>
      </c>
      <c r="AJ48" s="9"/>
      <c r="AL48" s="97" t="s">
        <v>14</v>
      </c>
      <c r="AM48" s="9"/>
      <c r="AP48" s="101" t="s">
        <v>18</v>
      </c>
      <c r="AQ48" s="132"/>
      <c r="AS48" s="101" t="s">
        <v>18</v>
      </c>
      <c r="AT48" s="132"/>
    </row>
    <row r="49" spans="1:46" ht="13.5" customHeight="1" thickBot="1">
      <c r="A49" s="4" t="s">
        <v>70</v>
      </c>
      <c r="B49" s="128"/>
      <c r="C49" s="11"/>
      <c r="D49" s="30"/>
      <c r="E49" s="35"/>
      <c r="F49" s="41">
        <f t="shared" si="0"/>
        <v>0</v>
      </c>
      <c r="G49" s="42">
        <f t="shared" si="1"/>
        <v>0</v>
      </c>
      <c r="H49" s="42">
        <f t="shared" si="2"/>
        <v>0</v>
      </c>
      <c r="I49" s="42">
        <f t="shared" si="3"/>
        <v>0</v>
      </c>
      <c r="J49" s="42">
        <f t="shared" si="4"/>
        <v>0</v>
      </c>
      <c r="K49" s="42" t="str">
        <f>IF(ISBLANK(B49),"",List2!H26)</f>
        <v/>
      </c>
      <c r="L49" s="43" t="str">
        <f>IF(ISBLANK(B49),"",IF(List2!G26&lt;18,IF(SUM(E49:J49)&lt;=3,PRODUCT(SUM(E49:J49),100),300),IF(List2!G26&gt;=18,IF(SUM(E49:J49)&lt;=3,PRODUCT(SUM(E49:J49),120),360))))</f>
        <v/>
      </c>
      <c r="N49" s="16" t="s">
        <v>10</v>
      </c>
      <c r="O49" s="7"/>
      <c r="Q49" s="16" t="s">
        <v>10</v>
      </c>
      <c r="R49" s="7"/>
      <c r="U49" s="22" t="s">
        <v>10</v>
      </c>
      <c r="V49" s="7"/>
      <c r="X49" s="22" t="s">
        <v>10</v>
      </c>
      <c r="Y49" s="7"/>
      <c r="AB49" s="67">
        <v>17</v>
      </c>
      <c r="AC49" s="5"/>
      <c r="AE49" s="67">
        <v>17</v>
      </c>
      <c r="AF49" s="5"/>
      <c r="AI49" s="96" t="s">
        <v>16</v>
      </c>
      <c r="AJ49" s="7"/>
      <c r="AL49" s="96" t="s">
        <v>16</v>
      </c>
      <c r="AM49" s="7"/>
      <c r="AP49" s="99" t="s">
        <v>20</v>
      </c>
      <c r="AQ49" s="102"/>
      <c r="AS49" s="99" t="s">
        <v>20</v>
      </c>
      <c r="AT49" s="102"/>
    </row>
    <row r="50" spans="1:46" ht="13.5" customHeight="1" thickBot="1">
      <c r="A50" s="4" t="s">
        <v>71</v>
      </c>
      <c r="B50" s="128"/>
      <c r="C50" s="11"/>
      <c r="D50" s="30"/>
      <c r="E50" s="35"/>
      <c r="F50" s="41">
        <f t="shared" si="0"/>
        <v>0</v>
      </c>
      <c r="G50" s="42">
        <f t="shared" si="1"/>
        <v>0</v>
      </c>
      <c r="H50" s="42">
        <f t="shared" si="2"/>
        <v>0</v>
      </c>
      <c r="I50" s="42">
        <f t="shared" si="3"/>
        <v>0</v>
      </c>
      <c r="J50" s="42">
        <f t="shared" si="4"/>
        <v>0</v>
      </c>
      <c r="K50" s="42" t="str">
        <f>IF(ISBLANK(B50),"",List2!H27)</f>
        <v/>
      </c>
      <c r="L50" s="43" t="str">
        <f>IF(ISBLANK(B50),"",IF(List2!G27&lt;18,IF(SUM(E50:J50)&lt;=3,PRODUCT(SUM(E50:J50),100),300),IF(List2!G27&gt;=18,IF(SUM(E50:J50)&lt;=3,PRODUCT(SUM(E50:J50),120),360))))</f>
        <v/>
      </c>
      <c r="N50" s="147" t="s">
        <v>12</v>
      </c>
      <c r="O50" s="148"/>
      <c r="Q50" s="147" t="s">
        <v>12</v>
      </c>
      <c r="R50" s="148"/>
      <c r="U50" s="158" t="s">
        <v>12</v>
      </c>
      <c r="V50" s="159"/>
      <c r="X50" s="158" t="s">
        <v>12</v>
      </c>
      <c r="Y50" s="159"/>
      <c r="AB50" s="67">
        <v>18</v>
      </c>
      <c r="AC50" s="5"/>
      <c r="AE50" s="67">
        <v>18</v>
      </c>
      <c r="AF50" s="5"/>
    </row>
    <row r="51" spans="1:46" ht="13.5" customHeight="1" thickTop="1">
      <c r="A51" s="4" t="s">
        <v>72</v>
      </c>
      <c r="B51" s="128"/>
      <c r="C51" s="11"/>
      <c r="D51" s="30"/>
      <c r="E51" s="35"/>
      <c r="F51" s="41">
        <f t="shared" si="0"/>
        <v>0</v>
      </c>
      <c r="G51" s="42">
        <f t="shared" si="1"/>
        <v>0</v>
      </c>
      <c r="H51" s="42">
        <f t="shared" si="2"/>
        <v>0</v>
      </c>
      <c r="I51" s="42">
        <f t="shared" si="3"/>
        <v>0</v>
      </c>
      <c r="J51" s="42">
        <f t="shared" si="4"/>
        <v>0</v>
      </c>
      <c r="K51" s="42" t="str">
        <f>IF(ISBLANK(B51),"",List2!H28)</f>
        <v/>
      </c>
      <c r="L51" s="43" t="str">
        <f>IF(ISBLANK(B51),"",IF(List2!G28&lt;18,IF(SUM(E51:J51)&lt;=3,PRODUCT(SUM(E51:J51),100),300),IF(List2!G28&gt;=18,IF(SUM(E51:J51)&lt;=3,PRODUCT(SUM(E51:J51),120),360))))</f>
        <v/>
      </c>
      <c r="N51" s="17" t="s">
        <v>14</v>
      </c>
      <c r="O51" s="9"/>
      <c r="Q51" s="17" t="s">
        <v>14</v>
      </c>
      <c r="R51" s="9"/>
      <c r="U51" s="23" t="s">
        <v>14</v>
      </c>
      <c r="V51" s="9"/>
      <c r="X51" s="23" t="s">
        <v>14</v>
      </c>
      <c r="Y51" s="9"/>
      <c r="AB51" s="67">
        <v>19</v>
      </c>
      <c r="AC51" s="5"/>
      <c r="AE51" s="67">
        <v>19</v>
      </c>
      <c r="AF51" s="5"/>
      <c r="AI51" s="95" t="s">
        <v>8</v>
      </c>
      <c r="AJ51" s="14"/>
      <c r="AL51" s="95" t="s">
        <v>8</v>
      </c>
      <c r="AM51" s="14"/>
    </row>
    <row r="52" spans="1:46" ht="13.5" customHeight="1" thickBot="1">
      <c r="A52" s="4" t="s">
        <v>73</v>
      </c>
      <c r="B52" s="128"/>
      <c r="C52" s="11"/>
      <c r="D52" s="30"/>
      <c r="E52" s="35"/>
      <c r="F52" s="41">
        <f t="shared" si="0"/>
        <v>0</v>
      </c>
      <c r="G52" s="42">
        <f t="shared" si="1"/>
        <v>0</v>
      </c>
      <c r="H52" s="42">
        <f t="shared" si="2"/>
        <v>0</v>
      </c>
      <c r="I52" s="42">
        <f t="shared" si="3"/>
        <v>0</v>
      </c>
      <c r="J52" s="42">
        <f t="shared" si="4"/>
        <v>0</v>
      </c>
      <c r="K52" s="42" t="str">
        <f>IF(ISBLANK(B52),"",List2!H29)</f>
        <v/>
      </c>
      <c r="L52" s="43" t="str">
        <f>IF(ISBLANK(B52),"",IF(List2!G29&lt;18,IF(SUM(E52:J52)&lt;=3,PRODUCT(SUM(E52:J52),100),300),IF(List2!G29&gt;=18,IF(SUM(E52:J52)&lt;=3,PRODUCT(SUM(E52:J52),120),360))))</f>
        <v/>
      </c>
      <c r="N52" s="18" t="s">
        <v>16</v>
      </c>
      <c r="O52" s="9"/>
      <c r="Q52" s="18" t="s">
        <v>16</v>
      </c>
      <c r="R52" s="9"/>
      <c r="U52" s="24" t="s">
        <v>16</v>
      </c>
      <c r="V52" s="9"/>
      <c r="X52" s="24" t="s">
        <v>16</v>
      </c>
      <c r="Y52" s="9"/>
      <c r="AB52" s="65">
        <v>20</v>
      </c>
      <c r="AC52" s="7"/>
      <c r="AE52" s="65">
        <v>20</v>
      </c>
      <c r="AF52" s="7"/>
      <c r="AI52" s="96" t="s">
        <v>10</v>
      </c>
      <c r="AJ52" s="7"/>
      <c r="AL52" s="96" t="s">
        <v>10</v>
      </c>
      <c r="AM52" s="7"/>
    </row>
    <row r="53" spans="1:46" ht="13.5" customHeight="1" thickBot="1">
      <c r="A53" s="4" t="s">
        <v>74</v>
      </c>
      <c r="B53" s="128"/>
      <c r="C53" s="11"/>
      <c r="D53" s="30"/>
      <c r="E53" s="35"/>
      <c r="F53" s="41">
        <f t="shared" si="0"/>
        <v>0</v>
      </c>
      <c r="G53" s="42">
        <f t="shared" si="1"/>
        <v>0</v>
      </c>
      <c r="H53" s="42">
        <f t="shared" si="2"/>
        <v>0</v>
      </c>
      <c r="I53" s="42">
        <f t="shared" si="3"/>
        <v>0</v>
      </c>
      <c r="J53" s="42">
        <f t="shared" si="4"/>
        <v>0</v>
      </c>
      <c r="K53" s="42" t="str">
        <f>IF(ISBLANK(B53),"",List2!H30)</f>
        <v/>
      </c>
      <c r="L53" s="43" t="str">
        <f>IF(ISBLANK(B53),"",IF(List2!G30&lt;18,IF(SUM(E53:J53)&lt;=3,PRODUCT(SUM(E53:J53),100),300),IF(List2!G30&gt;=18,IF(SUM(E53:J53)&lt;=3,PRODUCT(SUM(E53:J53),120),360))))</f>
        <v/>
      </c>
      <c r="N53" s="18" t="s">
        <v>18</v>
      </c>
      <c r="O53" s="9"/>
      <c r="Q53" s="18" t="s">
        <v>18</v>
      </c>
      <c r="R53" s="9"/>
      <c r="U53" s="24" t="s">
        <v>18</v>
      </c>
      <c r="V53" s="9"/>
      <c r="X53" s="24" t="s">
        <v>18</v>
      </c>
      <c r="Y53" s="9"/>
      <c r="AI53" s="136" t="s">
        <v>12</v>
      </c>
      <c r="AJ53" s="137"/>
      <c r="AL53" s="136" t="s">
        <v>12</v>
      </c>
      <c r="AM53" s="137"/>
    </row>
    <row r="54" spans="1:46" ht="13.5" customHeight="1" thickTop="1">
      <c r="A54" s="4" t="s">
        <v>75</v>
      </c>
      <c r="B54" s="128"/>
      <c r="C54" s="11"/>
      <c r="D54" s="30"/>
      <c r="E54" s="35"/>
      <c r="F54" s="41">
        <f t="shared" si="0"/>
        <v>0</v>
      </c>
      <c r="G54" s="42">
        <f t="shared" si="1"/>
        <v>0</v>
      </c>
      <c r="H54" s="42">
        <f t="shared" si="2"/>
        <v>0</v>
      </c>
      <c r="I54" s="42">
        <f t="shared" si="3"/>
        <v>0</v>
      </c>
      <c r="J54" s="42">
        <f t="shared" si="4"/>
        <v>0</v>
      </c>
      <c r="K54" s="42" t="str">
        <f>IF(ISBLANK(B54),"",List2!H31)</f>
        <v/>
      </c>
      <c r="L54" s="43" t="str">
        <f>IF(ISBLANK(B54),"",IF(List2!G31&lt;18,IF(SUM(E54:J54)&lt;=3,PRODUCT(SUM(E54:J54),100),300),IF(List2!G31&gt;=18,IF(SUM(E54:J54)&lt;=3,PRODUCT(SUM(E54:J54),120),360))))</f>
        <v/>
      </c>
      <c r="N54" s="18" t="s">
        <v>20</v>
      </c>
      <c r="O54" s="9"/>
      <c r="Q54" s="18" t="s">
        <v>20</v>
      </c>
      <c r="R54" s="9"/>
      <c r="U54" s="24" t="s">
        <v>20</v>
      </c>
      <c r="V54" s="9"/>
      <c r="X54" s="24" t="s">
        <v>20</v>
      </c>
      <c r="Y54" s="9"/>
      <c r="AI54" s="97" t="s">
        <v>14</v>
      </c>
      <c r="AJ54" s="9"/>
      <c r="AL54" s="97" t="s">
        <v>14</v>
      </c>
      <c r="AM54" s="9"/>
    </row>
    <row r="55" spans="1:46" ht="13.5" customHeight="1" thickBot="1">
      <c r="A55" s="4" t="s">
        <v>76</v>
      </c>
      <c r="B55" s="128"/>
      <c r="C55" s="11"/>
      <c r="D55" s="30"/>
      <c r="E55" s="35"/>
      <c r="F55" s="41">
        <f t="shared" si="0"/>
        <v>0</v>
      </c>
      <c r="G55" s="42">
        <f t="shared" si="1"/>
        <v>0</v>
      </c>
      <c r="H55" s="42">
        <f t="shared" si="2"/>
        <v>0</v>
      </c>
      <c r="I55" s="42">
        <f t="shared" si="3"/>
        <v>0</v>
      </c>
      <c r="J55" s="42">
        <f t="shared" si="4"/>
        <v>0</v>
      </c>
      <c r="K55" s="42" t="str">
        <f>IF(ISBLANK(B55),"",List2!H32)</f>
        <v/>
      </c>
      <c r="L55" s="43" t="str">
        <f>IF(ISBLANK(B55),"",IF(List2!G32&lt;18,IF(SUM(E55:J55)&lt;=3,PRODUCT(SUM(E55:J55),100),300),IF(List2!G32&gt;=18,IF(SUM(E55:J55)&lt;=3,PRODUCT(SUM(E55:J55),120),360))))</f>
        <v/>
      </c>
      <c r="N55" s="16" t="s">
        <v>22</v>
      </c>
      <c r="O55" s="32"/>
      <c r="Q55" s="16" t="s">
        <v>22</v>
      </c>
      <c r="R55" s="32"/>
      <c r="U55" s="22" t="s">
        <v>22</v>
      </c>
      <c r="V55" s="32"/>
      <c r="X55" s="22" t="s">
        <v>22</v>
      </c>
      <c r="Y55" s="32"/>
      <c r="AI55" s="96" t="s">
        <v>16</v>
      </c>
      <c r="AJ55" s="7"/>
      <c r="AL55" s="96" t="s">
        <v>16</v>
      </c>
      <c r="AM55" s="7"/>
    </row>
    <row r="56" spans="1:46" ht="13.5" customHeight="1" thickBot="1">
      <c r="A56" s="4" t="s">
        <v>77</v>
      </c>
      <c r="B56" s="128"/>
      <c r="C56" s="11"/>
      <c r="D56" s="30"/>
      <c r="E56" s="35"/>
      <c r="F56" s="41">
        <f t="shared" si="0"/>
        <v>0</v>
      </c>
      <c r="G56" s="42">
        <f t="shared" si="1"/>
        <v>0</v>
      </c>
      <c r="H56" s="42">
        <f t="shared" si="2"/>
        <v>0</v>
      </c>
      <c r="I56" s="42">
        <f t="shared" si="3"/>
        <v>0</v>
      </c>
      <c r="J56" s="42">
        <f t="shared" si="4"/>
        <v>0</v>
      </c>
      <c r="K56" s="42" t="str">
        <f>IF(ISBLANK(B56),"",List2!H33)</f>
        <v/>
      </c>
      <c r="L56" s="43" t="str">
        <f>IF(ISBLANK(B56),"",IF(List2!G33&lt;18,IF(SUM(E56:J56)&lt;=3,PRODUCT(SUM(E56:J56),100),300),IF(List2!G33&gt;=18,IF(SUM(E56:J56)&lt;=3,PRODUCT(SUM(E56:J56),120),360))))</f>
        <v/>
      </c>
    </row>
    <row r="57" spans="1:46" ht="13.5" customHeight="1">
      <c r="A57" s="4" t="s">
        <v>78</v>
      </c>
      <c r="B57" s="128"/>
      <c r="C57" s="11"/>
      <c r="D57" s="30"/>
      <c r="E57" s="35"/>
      <c r="F57" s="41">
        <f t="shared" si="0"/>
        <v>0</v>
      </c>
      <c r="G57" s="42">
        <f t="shared" si="1"/>
        <v>0</v>
      </c>
      <c r="H57" s="42">
        <f t="shared" si="2"/>
        <v>0</v>
      </c>
      <c r="I57" s="42">
        <f t="shared" si="3"/>
        <v>0</v>
      </c>
      <c r="J57" s="42">
        <f t="shared" si="4"/>
        <v>0</v>
      </c>
      <c r="K57" s="42" t="str">
        <f>IF(ISBLANK(B57),"",List2!H34)</f>
        <v/>
      </c>
      <c r="L57" s="43" t="str">
        <f>IF(ISBLANK(B57),"",IF(List2!G34&lt;18,IF(SUM(E57:J57)&lt;=3,PRODUCT(SUM(E57:J57),100),300),IF(List2!G34&gt;=18,IF(SUM(E57:J57)&lt;=3,PRODUCT(SUM(E57:J57),120),360))))</f>
        <v/>
      </c>
      <c r="N57" s="15" t="s">
        <v>8</v>
      </c>
      <c r="O57" s="14"/>
      <c r="Q57" s="15" t="s">
        <v>8</v>
      </c>
      <c r="R57" s="14"/>
      <c r="U57" s="21" t="s">
        <v>8</v>
      </c>
      <c r="V57" s="14"/>
      <c r="X57" s="21" t="s">
        <v>8</v>
      </c>
      <c r="Y57" s="14"/>
      <c r="AB57" s="64" t="s">
        <v>8</v>
      </c>
      <c r="AC57" s="14"/>
      <c r="AE57" s="64" t="s">
        <v>8</v>
      </c>
      <c r="AF57" s="14"/>
    </row>
    <row r="58" spans="1:46" ht="13.5" customHeight="1" thickBot="1">
      <c r="A58" s="4" t="s">
        <v>79</v>
      </c>
      <c r="B58" s="128"/>
      <c r="C58" s="11"/>
      <c r="D58" s="30"/>
      <c r="E58" s="35"/>
      <c r="F58" s="41">
        <f t="shared" si="0"/>
        <v>0</v>
      </c>
      <c r="G58" s="42">
        <f t="shared" si="1"/>
        <v>0</v>
      </c>
      <c r="H58" s="42">
        <f t="shared" si="2"/>
        <v>0</v>
      </c>
      <c r="I58" s="42">
        <f t="shared" si="3"/>
        <v>0</v>
      </c>
      <c r="J58" s="42">
        <f t="shared" si="4"/>
        <v>0</v>
      </c>
      <c r="K58" s="42" t="str">
        <f>IF(ISBLANK(B58),"",List2!H35)</f>
        <v/>
      </c>
      <c r="L58" s="43" t="str">
        <f>IF(ISBLANK(B58),"",IF(List2!G35&lt;18,IF(SUM(E58:J58)&lt;=3,PRODUCT(SUM(E58:J58),100),300),IF(List2!G35&gt;=18,IF(SUM(E58:J58)&lt;=3,PRODUCT(SUM(E58:J58),120),360))))</f>
        <v/>
      </c>
      <c r="N58" s="16" t="s">
        <v>10</v>
      </c>
      <c r="O58" s="7"/>
      <c r="Q58" s="16" t="s">
        <v>10</v>
      </c>
      <c r="R58" s="7"/>
      <c r="U58" s="22" t="s">
        <v>10</v>
      </c>
      <c r="V58" s="7"/>
      <c r="X58" s="22" t="s">
        <v>10</v>
      </c>
      <c r="Y58" s="7"/>
      <c r="AB58" s="65" t="s">
        <v>10</v>
      </c>
      <c r="AC58" s="7"/>
      <c r="AE58" s="65" t="s">
        <v>10</v>
      </c>
      <c r="AF58" s="7"/>
    </row>
    <row r="59" spans="1:46" ht="13.5" customHeight="1" thickBot="1">
      <c r="A59" s="4" t="s">
        <v>80</v>
      </c>
      <c r="B59" s="128"/>
      <c r="C59" s="11"/>
      <c r="D59" s="30"/>
      <c r="E59" s="35"/>
      <c r="F59" s="41">
        <f t="shared" si="0"/>
        <v>0</v>
      </c>
      <c r="G59" s="42">
        <f t="shared" si="1"/>
        <v>0</v>
      </c>
      <c r="H59" s="42">
        <f t="shared" si="2"/>
        <v>0</v>
      </c>
      <c r="I59" s="42">
        <f t="shared" si="3"/>
        <v>0</v>
      </c>
      <c r="J59" s="42">
        <f t="shared" si="4"/>
        <v>0</v>
      </c>
      <c r="K59" s="42" t="str">
        <f>IF(ISBLANK(B59),"",List2!H36)</f>
        <v/>
      </c>
      <c r="L59" s="43" t="str">
        <f>IF(ISBLANK(B59),"",IF(List2!G36&lt;18,IF(SUM(E59:J59)&lt;=3,PRODUCT(SUM(E59:J59),100),300),IF(List2!G36&gt;=18,IF(SUM(E59:J59)&lt;=3,PRODUCT(SUM(E59:J59),120),360))))</f>
        <v/>
      </c>
      <c r="N59" s="147" t="s">
        <v>12</v>
      </c>
      <c r="O59" s="148"/>
      <c r="Q59" s="147" t="s">
        <v>12</v>
      </c>
      <c r="R59" s="148"/>
      <c r="U59" s="158" t="s">
        <v>12</v>
      </c>
      <c r="V59" s="159"/>
      <c r="X59" s="158" t="s">
        <v>12</v>
      </c>
      <c r="Y59" s="159"/>
      <c r="AB59" s="160" t="s">
        <v>12</v>
      </c>
      <c r="AC59" s="161"/>
      <c r="AE59" s="160" t="s">
        <v>12</v>
      </c>
      <c r="AF59" s="161"/>
    </row>
    <row r="60" spans="1:46" ht="13.5" customHeight="1" thickTop="1">
      <c r="A60" s="4" t="s">
        <v>81</v>
      </c>
      <c r="B60" s="128"/>
      <c r="C60" s="11"/>
      <c r="D60" s="30"/>
      <c r="E60" s="35"/>
      <c r="F60" s="41">
        <f t="shared" si="0"/>
        <v>0</v>
      </c>
      <c r="G60" s="42">
        <f t="shared" si="1"/>
        <v>0</v>
      </c>
      <c r="H60" s="42">
        <f t="shared" si="2"/>
        <v>0</v>
      </c>
      <c r="I60" s="42">
        <f t="shared" si="3"/>
        <v>0</v>
      </c>
      <c r="J60" s="42">
        <f t="shared" si="4"/>
        <v>0</v>
      </c>
      <c r="K60" s="42" t="str">
        <f>IF(ISBLANK(B60),"",List2!H37)</f>
        <v/>
      </c>
      <c r="L60" s="43" t="str">
        <f>IF(ISBLANK(B60),"",IF(List2!G37&lt;18,IF(SUM(E60:J60)&lt;=3,PRODUCT(SUM(E60:J60),100),300),IF(List2!G37&gt;=18,IF(SUM(E60:J60)&lt;=3,PRODUCT(SUM(E60:J60),120),360))))</f>
        <v/>
      </c>
      <c r="N60" s="17" t="s">
        <v>14</v>
      </c>
      <c r="O60" s="9"/>
      <c r="Q60" s="17" t="s">
        <v>14</v>
      </c>
      <c r="R60" s="9"/>
      <c r="U60" s="23" t="s">
        <v>14</v>
      </c>
      <c r="V60" s="9"/>
      <c r="X60" s="23" t="s">
        <v>14</v>
      </c>
      <c r="Y60" s="9"/>
      <c r="AB60" s="66">
        <v>1</v>
      </c>
      <c r="AC60" s="9"/>
      <c r="AE60" s="66">
        <v>1</v>
      </c>
      <c r="AF60" s="9"/>
    </row>
    <row r="61" spans="1:46" ht="13.5" customHeight="1">
      <c r="A61" s="4" t="s">
        <v>82</v>
      </c>
      <c r="B61" s="128"/>
      <c r="C61" s="11"/>
      <c r="D61" s="30"/>
      <c r="E61" s="35"/>
      <c r="F61" s="41">
        <f t="shared" si="0"/>
        <v>0</v>
      </c>
      <c r="G61" s="42">
        <f t="shared" si="1"/>
        <v>0</v>
      </c>
      <c r="H61" s="42">
        <f t="shared" si="2"/>
        <v>0</v>
      </c>
      <c r="I61" s="42">
        <f t="shared" si="3"/>
        <v>0</v>
      </c>
      <c r="J61" s="42">
        <f t="shared" si="4"/>
        <v>0</v>
      </c>
      <c r="K61" s="42" t="str">
        <f>IF(ISBLANK(B61),"",List2!H38)</f>
        <v/>
      </c>
      <c r="L61" s="43" t="str">
        <f>IF(ISBLANK(B61),"",IF(List2!G38&lt;18,IF(SUM(E61:J61)&lt;=3,PRODUCT(SUM(E61:J61),100),300),IF(List2!G38&gt;=18,IF(SUM(E61:J61)&lt;=3,PRODUCT(SUM(E61:J61),120),360))))</f>
        <v/>
      </c>
      <c r="N61" s="18" t="s">
        <v>16</v>
      </c>
      <c r="O61" s="9"/>
      <c r="Q61" s="18" t="s">
        <v>16</v>
      </c>
      <c r="R61" s="9"/>
      <c r="U61" s="24" t="s">
        <v>16</v>
      </c>
      <c r="V61" s="9"/>
      <c r="X61" s="24" t="s">
        <v>16</v>
      </c>
      <c r="Y61" s="9"/>
      <c r="AB61" s="67">
        <v>2</v>
      </c>
      <c r="AC61" s="9"/>
      <c r="AE61" s="67">
        <v>2</v>
      </c>
      <c r="AF61" s="9"/>
    </row>
    <row r="62" spans="1:46" ht="13.5" customHeight="1">
      <c r="A62" s="4" t="s">
        <v>83</v>
      </c>
      <c r="B62" s="128"/>
      <c r="C62" s="11"/>
      <c r="D62" s="30"/>
      <c r="E62" s="35"/>
      <c r="F62" s="41">
        <f t="shared" si="0"/>
        <v>0</v>
      </c>
      <c r="G62" s="42">
        <f t="shared" si="1"/>
        <v>0</v>
      </c>
      <c r="H62" s="42">
        <f t="shared" si="2"/>
        <v>0</v>
      </c>
      <c r="I62" s="42">
        <f t="shared" si="3"/>
        <v>0</v>
      </c>
      <c r="J62" s="42">
        <f t="shared" si="4"/>
        <v>0</v>
      </c>
      <c r="K62" s="42" t="str">
        <f>IF(ISBLANK(B62),"",List2!H39)</f>
        <v/>
      </c>
      <c r="L62" s="43" t="str">
        <f>IF(ISBLANK(B62),"",IF(List2!G39&lt;18,IF(SUM(E62:J62)&lt;=3,PRODUCT(SUM(E62:J62),100),300),IF(List2!G39&gt;=18,IF(SUM(E62:J62)&lt;=3,PRODUCT(SUM(E62:J62),120),360))))</f>
        <v/>
      </c>
      <c r="N62" s="18" t="s">
        <v>18</v>
      </c>
      <c r="O62" s="9"/>
      <c r="Q62" s="18" t="s">
        <v>18</v>
      </c>
      <c r="R62" s="9"/>
      <c r="U62" s="24" t="s">
        <v>18</v>
      </c>
      <c r="V62" s="9"/>
      <c r="X62" s="24" t="s">
        <v>18</v>
      </c>
      <c r="Y62" s="9"/>
      <c r="AB62" s="67">
        <v>3</v>
      </c>
      <c r="AC62" s="5"/>
      <c r="AE62" s="67">
        <v>3</v>
      </c>
      <c r="AF62" s="5"/>
    </row>
    <row r="63" spans="1:46" ht="13.5" customHeight="1">
      <c r="A63" s="4" t="s">
        <v>84</v>
      </c>
      <c r="B63" s="128"/>
      <c r="C63" s="11"/>
      <c r="D63" s="30"/>
      <c r="E63" s="35"/>
      <c r="F63" s="41">
        <f t="shared" si="0"/>
        <v>0</v>
      </c>
      <c r="G63" s="42">
        <f t="shared" si="1"/>
        <v>0</v>
      </c>
      <c r="H63" s="42">
        <f t="shared" si="2"/>
        <v>0</v>
      </c>
      <c r="I63" s="42">
        <f t="shared" si="3"/>
        <v>0</v>
      </c>
      <c r="J63" s="42">
        <f t="shared" si="4"/>
        <v>0</v>
      </c>
      <c r="K63" s="42" t="str">
        <f>IF(ISBLANK(B63),"",List2!H40)</f>
        <v/>
      </c>
      <c r="L63" s="43" t="str">
        <f>IF(ISBLANK(B63),"",IF(List2!G40&lt;18,IF(SUM(E63:J63)&lt;=3,PRODUCT(SUM(E63:J63),100),300),IF(List2!G40&gt;=18,IF(SUM(E63:J63)&lt;=3,PRODUCT(SUM(E63:J63),120),360))))</f>
        <v/>
      </c>
      <c r="N63" s="18" t="s">
        <v>20</v>
      </c>
      <c r="O63" s="9"/>
      <c r="Q63" s="18" t="s">
        <v>20</v>
      </c>
      <c r="R63" s="9"/>
      <c r="U63" s="24" t="s">
        <v>20</v>
      </c>
      <c r="V63" s="9"/>
      <c r="X63" s="24" t="s">
        <v>20</v>
      </c>
      <c r="Y63" s="9"/>
      <c r="AB63" s="67">
        <v>4</v>
      </c>
      <c r="AC63" s="5"/>
      <c r="AE63" s="67">
        <v>4</v>
      </c>
      <c r="AF63" s="5"/>
    </row>
    <row r="64" spans="1:46" ht="13.5" customHeight="1" thickBot="1">
      <c r="A64" s="4" t="s">
        <v>85</v>
      </c>
      <c r="B64" s="128"/>
      <c r="C64" s="11"/>
      <c r="D64" s="30"/>
      <c r="E64" s="35"/>
      <c r="F64" s="41">
        <f t="shared" si="0"/>
        <v>0</v>
      </c>
      <c r="G64" s="42">
        <f t="shared" si="1"/>
        <v>0</v>
      </c>
      <c r="H64" s="42">
        <f t="shared" si="2"/>
        <v>0</v>
      </c>
      <c r="I64" s="42">
        <f t="shared" si="3"/>
        <v>0</v>
      </c>
      <c r="J64" s="42">
        <f t="shared" si="4"/>
        <v>0</v>
      </c>
      <c r="K64" s="42" t="str">
        <f>IF(ISBLANK(B64),"",List2!H41)</f>
        <v/>
      </c>
      <c r="L64" s="43" t="str">
        <f>IF(ISBLANK(B64),"",IF(List2!G41&lt;18,IF(SUM(E64:J64)&lt;=3,PRODUCT(SUM(E64:J64),100),300),IF(List2!G41&gt;=18,IF(SUM(E64:J64)&lt;=3,PRODUCT(SUM(E64:J64),120),360))))</f>
        <v/>
      </c>
      <c r="N64" s="16" t="s">
        <v>22</v>
      </c>
      <c r="O64" s="32"/>
      <c r="Q64" s="16" t="s">
        <v>22</v>
      </c>
      <c r="R64" s="32"/>
      <c r="U64" s="22" t="s">
        <v>22</v>
      </c>
      <c r="V64" s="32"/>
      <c r="X64" s="22" t="s">
        <v>22</v>
      </c>
      <c r="Y64" s="32"/>
      <c r="AB64" s="67">
        <v>5</v>
      </c>
      <c r="AC64" s="5"/>
      <c r="AE64" s="67">
        <v>5</v>
      </c>
      <c r="AF64" s="5"/>
    </row>
    <row r="65" spans="1:32" ht="13.5" customHeight="1" thickBot="1">
      <c r="A65" s="4" t="s">
        <v>86</v>
      </c>
      <c r="B65" s="128"/>
      <c r="C65" s="11"/>
      <c r="D65" s="30"/>
      <c r="E65" s="35"/>
      <c r="F65" s="41">
        <f t="shared" si="0"/>
        <v>0</v>
      </c>
      <c r="G65" s="42">
        <f t="shared" si="1"/>
        <v>0</v>
      </c>
      <c r="H65" s="42">
        <f t="shared" si="2"/>
        <v>0</v>
      </c>
      <c r="I65" s="42">
        <f t="shared" si="3"/>
        <v>0</v>
      </c>
      <c r="J65" s="42">
        <f t="shared" si="4"/>
        <v>0</v>
      </c>
      <c r="K65" s="42" t="str">
        <f>IF(ISBLANK(B65),"",List2!H42)</f>
        <v/>
      </c>
      <c r="L65" s="43" t="str">
        <f>IF(ISBLANK(B65),"",IF(List2!G42&lt;18,IF(SUM(E65:J65)&lt;=3,PRODUCT(SUM(E65:J65),100),300),IF(List2!G42&gt;=18,IF(SUM(E65:J65)&lt;=3,PRODUCT(SUM(E65:J65),120),360))))</f>
        <v/>
      </c>
      <c r="AB65" s="67">
        <v>6</v>
      </c>
      <c r="AC65" s="5"/>
      <c r="AE65" s="67">
        <v>6</v>
      </c>
      <c r="AF65" s="5"/>
    </row>
    <row r="66" spans="1:32" ht="13.5" customHeight="1">
      <c r="A66" s="4" t="s">
        <v>87</v>
      </c>
      <c r="B66" s="128"/>
      <c r="C66" s="11"/>
      <c r="D66" s="30"/>
      <c r="E66" s="35"/>
      <c r="F66" s="41">
        <f t="shared" si="0"/>
        <v>0</v>
      </c>
      <c r="G66" s="42">
        <f t="shared" si="1"/>
        <v>0</v>
      </c>
      <c r="H66" s="42">
        <f t="shared" si="2"/>
        <v>0</v>
      </c>
      <c r="I66" s="42">
        <f t="shared" si="3"/>
        <v>0</v>
      </c>
      <c r="J66" s="42">
        <f t="shared" si="4"/>
        <v>0</v>
      </c>
      <c r="K66" s="42" t="str">
        <f>IF(ISBLANK(B66),"",List2!H43)</f>
        <v/>
      </c>
      <c r="L66" s="43" t="str">
        <f>IF(ISBLANK(B66),"",IF(List2!G43&lt;18,IF(SUM(E66:J66)&lt;=3,PRODUCT(SUM(E66:J66),100),300),IF(List2!G43&gt;=18,IF(SUM(E66:J66)&lt;=3,PRODUCT(SUM(E66:J66),120),360))))</f>
        <v/>
      </c>
      <c r="N66" s="15" t="s">
        <v>8</v>
      </c>
      <c r="O66" s="14"/>
      <c r="Q66" s="15" t="s">
        <v>8</v>
      </c>
      <c r="R66" s="14"/>
      <c r="U66" s="21" t="s">
        <v>8</v>
      </c>
      <c r="V66" s="14"/>
      <c r="X66" s="21" t="s">
        <v>8</v>
      </c>
      <c r="Y66" s="14"/>
      <c r="AB66" s="67">
        <v>7</v>
      </c>
      <c r="AC66" s="5"/>
      <c r="AE66" s="67">
        <v>7</v>
      </c>
      <c r="AF66" s="5"/>
    </row>
    <row r="67" spans="1:32" ht="13.5" customHeight="1" thickBot="1">
      <c r="A67" s="4" t="s">
        <v>88</v>
      </c>
      <c r="B67" s="128"/>
      <c r="C67" s="11"/>
      <c r="D67" s="30"/>
      <c r="E67" s="35"/>
      <c r="F67" s="41">
        <f t="shared" si="0"/>
        <v>0</v>
      </c>
      <c r="G67" s="42">
        <f t="shared" si="1"/>
        <v>0</v>
      </c>
      <c r="H67" s="42">
        <f t="shared" si="2"/>
        <v>0</v>
      </c>
      <c r="I67" s="42">
        <f t="shared" si="3"/>
        <v>0</v>
      </c>
      <c r="J67" s="42">
        <f t="shared" si="4"/>
        <v>0</v>
      </c>
      <c r="K67" s="42" t="str">
        <f>IF(ISBLANK(B67),"",List2!H44)</f>
        <v/>
      </c>
      <c r="L67" s="43" t="str">
        <f>IF(ISBLANK(B67),"",IF(List2!G44&lt;18,IF(SUM(E67:J67)&lt;=3,PRODUCT(SUM(E67:J67),100),300),IF(List2!G44&gt;=18,IF(SUM(E67:J67)&lt;=3,PRODUCT(SUM(E67:J67),120),360))))</f>
        <v/>
      </c>
      <c r="N67" s="16" t="s">
        <v>10</v>
      </c>
      <c r="O67" s="7"/>
      <c r="Q67" s="16" t="s">
        <v>10</v>
      </c>
      <c r="R67" s="7"/>
      <c r="U67" s="22" t="s">
        <v>10</v>
      </c>
      <c r="V67" s="7"/>
      <c r="X67" s="22" t="s">
        <v>10</v>
      </c>
      <c r="Y67" s="7"/>
      <c r="AB67" s="67">
        <v>8</v>
      </c>
      <c r="AC67" s="5"/>
      <c r="AE67" s="67">
        <v>8</v>
      </c>
      <c r="AF67" s="5"/>
    </row>
    <row r="68" spans="1:32" ht="13.5" customHeight="1" thickBot="1">
      <c r="A68" s="4" t="s">
        <v>89</v>
      </c>
      <c r="B68" s="128"/>
      <c r="C68" s="11"/>
      <c r="D68" s="30"/>
      <c r="E68" s="35"/>
      <c r="F68" s="41">
        <f t="shared" si="0"/>
        <v>0</v>
      </c>
      <c r="G68" s="42">
        <f t="shared" si="1"/>
        <v>0</v>
      </c>
      <c r="H68" s="42">
        <f t="shared" si="2"/>
        <v>0</v>
      </c>
      <c r="I68" s="42">
        <f t="shared" si="3"/>
        <v>0</v>
      </c>
      <c r="J68" s="42">
        <f t="shared" si="4"/>
        <v>0</v>
      </c>
      <c r="K68" s="42" t="str">
        <f>IF(ISBLANK(B68),"",List2!H45)</f>
        <v/>
      </c>
      <c r="L68" s="43" t="str">
        <f>IF(ISBLANK(B68),"",IF(List2!G45&lt;18,IF(SUM(E68:J68)&lt;=3,PRODUCT(SUM(E68:J68),100),300),IF(List2!G45&gt;=18,IF(SUM(E68:J68)&lt;=3,PRODUCT(SUM(E68:J68),120),360))))</f>
        <v/>
      </c>
      <c r="N68" s="147" t="s">
        <v>12</v>
      </c>
      <c r="O68" s="148"/>
      <c r="Q68" s="147" t="s">
        <v>12</v>
      </c>
      <c r="R68" s="148"/>
      <c r="U68" s="158" t="s">
        <v>12</v>
      </c>
      <c r="V68" s="159"/>
      <c r="X68" s="158" t="s">
        <v>12</v>
      </c>
      <c r="Y68" s="159"/>
      <c r="AB68" s="67">
        <v>9</v>
      </c>
      <c r="AC68" s="5"/>
      <c r="AE68" s="67">
        <v>9</v>
      </c>
      <c r="AF68" s="5"/>
    </row>
    <row r="69" spans="1:32" ht="13.5" customHeight="1" thickTop="1">
      <c r="A69" s="4" t="s">
        <v>90</v>
      </c>
      <c r="B69" s="128"/>
      <c r="C69" s="11"/>
      <c r="D69" s="30"/>
      <c r="E69" s="35"/>
      <c r="F69" s="41">
        <f t="shared" si="0"/>
        <v>0</v>
      </c>
      <c r="G69" s="42">
        <f t="shared" si="1"/>
        <v>0</v>
      </c>
      <c r="H69" s="42">
        <f t="shared" si="2"/>
        <v>0</v>
      </c>
      <c r="I69" s="42">
        <f t="shared" si="3"/>
        <v>0</v>
      </c>
      <c r="J69" s="42">
        <f t="shared" si="4"/>
        <v>0</v>
      </c>
      <c r="K69" s="42" t="str">
        <f>IF(ISBLANK(B69),"",List2!H46)</f>
        <v/>
      </c>
      <c r="L69" s="43" t="str">
        <f>IF(ISBLANK(B69),"",IF(List2!G46&lt;18,IF(SUM(E69:J69)&lt;=3,PRODUCT(SUM(E69:J69),100),300),IF(List2!G46&gt;=18,IF(SUM(E69:J69)&lt;=3,PRODUCT(SUM(E69:J69),120),360))))</f>
        <v/>
      </c>
      <c r="N69" s="17" t="s">
        <v>14</v>
      </c>
      <c r="O69" s="9"/>
      <c r="Q69" s="17" t="s">
        <v>14</v>
      </c>
      <c r="R69" s="9"/>
      <c r="U69" s="23" t="s">
        <v>14</v>
      </c>
      <c r="V69" s="9"/>
      <c r="X69" s="23" t="s">
        <v>14</v>
      </c>
      <c r="Y69" s="9"/>
      <c r="AB69" s="67">
        <v>10</v>
      </c>
      <c r="AC69" s="5"/>
      <c r="AE69" s="67">
        <v>10</v>
      </c>
      <c r="AF69" s="5"/>
    </row>
    <row r="70" spans="1:32" ht="13.5" customHeight="1">
      <c r="A70" s="4" t="s">
        <v>91</v>
      </c>
      <c r="B70" s="128"/>
      <c r="C70" s="11"/>
      <c r="D70" s="30"/>
      <c r="E70" s="35"/>
      <c r="F70" s="41">
        <f t="shared" si="0"/>
        <v>0</v>
      </c>
      <c r="G70" s="42">
        <f t="shared" si="1"/>
        <v>0</v>
      </c>
      <c r="H70" s="42">
        <f t="shared" si="2"/>
        <v>0</v>
      </c>
      <c r="I70" s="42">
        <f t="shared" si="3"/>
        <v>0</v>
      </c>
      <c r="J70" s="42">
        <f t="shared" si="4"/>
        <v>0</v>
      </c>
      <c r="K70" s="42" t="str">
        <f>IF(ISBLANK(B70),"",List2!H47)</f>
        <v/>
      </c>
      <c r="L70" s="43" t="str">
        <f>IF(ISBLANK(B70),"",IF(List2!G47&lt;18,IF(SUM(E70:J70)&lt;=3,PRODUCT(SUM(E70:J70),100),300),IF(List2!G47&gt;=18,IF(SUM(E70:J70)&lt;=3,PRODUCT(SUM(E70:J70),120),360))))</f>
        <v/>
      </c>
      <c r="N70" s="18" t="s">
        <v>16</v>
      </c>
      <c r="O70" s="9"/>
      <c r="Q70" s="18" t="s">
        <v>16</v>
      </c>
      <c r="R70" s="9"/>
      <c r="U70" s="24" t="s">
        <v>16</v>
      </c>
      <c r="V70" s="9"/>
      <c r="X70" s="24" t="s">
        <v>16</v>
      </c>
      <c r="Y70" s="9"/>
      <c r="AB70" s="67">
        <v>11</v>
      </c>
      <c r="AC70" s="5"/>
      <c r="AE70" s="67">
        <v>11</v>
      </c>
      <c r="AF70" s="5"/>
    </row>
    <row r="71" spans="1:32" ht="13.5" customHeight="1">
      <c r="A71" s="4" t="s">
        <v>92</v>
      </c>
      <c r="B71" s="128"/>
      <c r="C71" s="11"/>
      <c r="D71" s="30"/>
      <c r="E71" s="35"/>
      <c r="F71" s="41">
        <f t="shared" si="0"/>
        <v>0</v>
      </c>
      <c r="G71" s="42">
        <f t="shared" si="1"/>
        <v>0</v>
      </c>
      <c r="H71" s="42">
        <f t="shared" si="2"/>
        <v>0</v>
      </c>
      <c r="I71" s="42">
        <f t="shared" si="3"/>
        <v>0</v>
      </c>
      <c r="J71" s="42">
        <f t="shared" si="4"/>
        <v>0</v>
      </c>
      <c r="K71" s="42" t="str">
        <f>IF(ISBLANK(B71),"",List2!H48)</f>
        <v/>
      </c>
      <c r="L71" s="43" t="str">
        <f>IF(ISBLANK(B71),"",IF(List2!G48&lt;18,IF(SUM(E71:J71)&lt;=3,PRODUCT(SUM(E71:J71),100),300),IF(List2!G48&gt;=18,IF(SUM(E71:J71)&lt;=3,PRODUCT(SUM(E71:J71),120),360))))</f>
        <v/>
      </c>
      <c r="N71" s="18" t="s">
        <v>18</v>
      </c>
      <c r="O71" s="9"/>
      <c r="Q71" s="18" t="s">
        <v>18</v>
      </c>
      <c r="R71" s="9"/>
      <c r="U71" s="24" t="s">
        <v>18</v>
      </c>
      <c r="V71" s="9"/>
      <c r="X71" s="24" t="s">
        <v>18</v>
      </c>
      <c r="Y71" s="9"/>
      <c r="AB71" s="67">
        <v>12</v>
      </c>
      <c r="AC71" s="5"/>
      <c r="AE71" s="67">
        <v>12</v>
      </c>
      <c r="AF71" s="5"/>
    </row>
    <row r="72" spans="1:32" ht="13.5" customHeight="1">
      <c r="A72" s="4" t="s">
        <v>93</v>
      </c>
      <c r="B72" s="128"/>
      <c r="C72" s="11"/>
      <c r="D72" s="30"/>
      <c r="E72" s="35"/>
      <c r="F72" s="41">
        <f t="shared" si="0"/>
        <v>0</v>
      </c>
      <c r="G72" s="42">
        <f t="shared" si="1"/>
        <v>0</v>
      </c>
      <c r="H72" s="42">
        <f t="shared" si="2"/>
        <v>0</v>
      </c>
      <c r="I72" s="42">
        <f t="shared" si="3"/>
        <v>0</v>
      </c>
      <c r="J72" s="42">
        <f t="shared" si="4"/>
        <v>0</v>
      </c>
      <c r="K72" s="42" t="str">
        <f>IF(ISBLANK(B72),"",List2!H49)</f>
        <v/>
      </c>
      <c r="L72" s="43" t="str">
        <f>IF(ISBLANK(B72),"",IF(List2!G49&lt;18,IF(SUM(E72:J72)&lt;=3,PRODUCT(SUM(E72:J72),100),300),IF(List2!G49&gt;=18,IF(SUM(E72:J72)&lt;=3,PRODUCT(SUM(E72:J72),120),360))))</f>
        <v/>
      </c>
      <c r="N72" s="18" t="s">
        <v>20</v>
      </c>
      <c r="O72" s="9"/>
      <c r="Q72" s="18" t="s">
        <v>20</v>
      </c>
      <c r="R72" s="9"/>
      <c r="U72" s="24" t="s">
        <v>20</v>
      </c>
      <c r="V72" s="9"/>
      <c r="X72" s="24" t="s">
        <v>20</v>
      </c>
      <c r="Y72" s="9"/>
      <c r="AB72" s="67">
        <v>13</v>
      </c>
      <c r="AC72" s="5"/>
      <c r="AE72" s="67">
        <v>13</v>
      </c>
      <c r="AF72" s="5"/>
    </row>
    <row r="73" spans="1:32" ht="13.5" customHeight="1" thickBot="1">
      <c r="A73" s="4" t="s">
        <v>94</v>
      </c>
      <c r="B73" s="128"/>
      <c r="C73" s="11"/>
      <c r="D73" s="30"/>
      <c r="E73" s="35"/>
      <c r="F73" s="41">
        <f t="shared" si="0"/>
        <v>0</v>
      </c>
      <c r="G73" s="42">
        <f t="shared" si="1"/>
        <v>0</v>
      </c>
      <c r="H73" s="42">
        <f t="shared" si="2"/>
        <v>0</v>
      </c>
      <c r="I73" s="42">
        <f t="shared" si="3"/>
        <v>0</v>
      </c>
      <c r="J73" s="42">
        <f t="shared" si="4"/>
        <v>0</v>
      </c>
      <c r="K73" s="42" t="str">
        <f>IF(ISBLANK(B73),"",List2!H50)</f>
        <v/>
      </c>
      <c r="L73" s="43" t="str">
        <f>IF(ISBLANK(B73),"",IF(List2!G50&lt;18,IF(SUM(E73:J73)&lt;=3,PRODUCT(SUM(E73:J73),100),300),IF(List2!G50&gt;=18,IF(SUM(E73:J73)&lt;=3,PRODUCT(SUM(E73:J73),120),360))))</f>
        <v/>
      </c>
      <c r="N73" s="16" t="s">
        <v>22</v>
      </c>
      <c r="O73" s="32"/>
      <c r="Q73" s="16" t="s">
        <v>22</v>
      </c>
      <c r="R73" s="32"/>
      <c r="U73" s="22" t="s">
        <v>22</v>
      </c>
      <c r="V73" s="32"/>
      <c r="X73" s="22" t="s">
        <v>22</v>
      </c>
      <c r="Y73" s="32"/>
      <c r="AB73" s="67">
        <v>14</v>
      </c>
      <c r="AC73" s="5"/>
      <c r="AE73" s="67">
        <v>14</v>
      </c>
      <c r="AF73" s="5"/>
    </row>
    <row r="74" spans="1:32" ht="13.5" customHeight="1" thickBot="1">
      <c r="A74" s="4" t="s">
        <v>95</v>
      </c>
      <c r="B74" s="128"/>
      <c r="C74" s="11"/>
      <c r="D74" s="30"/>
      <c r="E74" s="35"/>
      <c r="F74" s="41">
        <f t="shared" si="0"/>
        <v>0</v>
      </c>
      <c r="G74" s="42">
        <f t="shared" si="1"/>
        <v>0</v>
      </c>
      <c r="H74" s="42">
        <f t="shared" si="2"/>
        <v>0</v>
      </c>
      <c r="I74" s="42">
        <f t="shared" si="3"/>
        <v>0</v>
      </c>
      <c r="J74" s="42">
        <f t="shared" si="4"/>
        <v>0</v>
      </c>
      <c r="K74" s="42" t="str">
        <f>IF(ISBLANK(B74),"",List2!H51)</f>
        <v/>
      </c>
      <c r="L74" s="43" t="str">
        <f>IF(ISBLANK(B74),"",IF(List2!G51&lt;18,IF(SUM(E74:J74)&lt;=3,PRODUCT(SUM(E74:J74),100),300),IF(List2!G51&gt;=18,IF(SUM(E74:J74)&lt;=3,PRODUCT(SUM(E74:J74),120),360))))</f>
        <v/>
      </c>
      <c r="AB74" s="67">
        <v>15</v>
      </c>
      <c r="AC74" s="5"/>
      <c r="AE74" s="67">
        <v>15</v>
      </c>
      <c r="AF74" s="5"/>
    </row>
    <row r="75" spans="1:32" ht="13.5" customHeight="1">
      <c r="A75" s="4" t="s">
        <v>96</v>
      </c>
      <c r="B75" s="128"/>
      <c r="C75" s="11"/>
      <c r="D75" s="30"/>
      <c r="E75" s="35"/>
      <c r="F75" s="41">
        <f t="shared" si="0"/>
        <v>0</v>
      </c>
      <c r="G75" s="42">
        <f t="shared" si="1"/>
        <v>0</v>
      </c>
      <c r="H75" s="42">
        <f t="shared" si="2"/>
        <v>0</v>
      </c>
      <c r="I75" s="42">
        <f t="shared" si="3"/>
        <v>0</v>
      </c>
      <c r="J75" s="42">
        <f t="shared" si="4"/>
        <v>0</v>
      </c>
      <c r="K75" s="42" t="str">
        <f>IF(ISBLANK(B75),"",List2!H52)</f>
        <v/>
      </c>
      <c r="L75" s="43" t="str">
        <f>IF(ISBLANK(B75),"",IF(List2!G52&lt;18,IF(SUM(E75:J75)&lt;=3,PRODUCT(SUM(E75:J75),100),300),IF(List2!G52&gt;=18,IF(SUM(E75:J75)&lt;=3,PRODUCT(SUM(E75:J75),120),360))))</f>
        <v/>
      </c>
      <c r="N75" s="15" t="s">
        <v>8</v>
      </c>
      <c r="O75" s="14"/>
      <c r="Q75" s="15" t="s">
        <v>8</v>
      </c>
      <c r="R75" s="14"/>
      <c r="U75" s="21" t="s">
        <v>8</v>
      </c>
      <c r="V75" s="14"/>
      <c r="X75" s="21" t="s">
        <v>8</v>
      </c>
      <c r="Y75" s="14"/>
      <c r="AB75" s="67">
        <v>16</v>
      </c>
      <c r="AC75" s="5"/>
      <c r="AE75" s="67">
        <v>16</v>
      </c>
      <c r="AF75" s="5"/>
    </row>
    <row r="76" spans="1:32" ht="13.5" customHeight="1" thickBot="1">
      <c r="A76" s="4" t="s">
        <v>97</v>
      </c>
      <c r="B76" s="128"/>
      <c r="C76" s="11"/>
      <c r="D76" s="30"/>
      <c r="E76" s="35"/>
      <c r="F76" s="41">
        <f t="shared" si="0"/>
        <v>0</v>
      </c>
      <c r="G76" s="42">
        <f t="shared" si="1"/>
        <v>0</v>
      </c>
      <c r="H76" s="42">
        <f t="shared" si="2"/>
        <v>0</v>
      </c>
      <c r="I76" s="42">
        <f t="shared" si="3"/>
        <v>0</v>
      </c>
      <c r="J76" s="42">
        <f t="shared" si="4"/>
        <v>0</v>
      </c>
      <c r="K76" s="42" t="str">
        <f>IF(ISBLANK(B76),"",List2!H53)</f>
        <v/>
      </c>
      <c r="L76" s="43" t="str">
        <f>IF(ISBLANK(B76),"",IF(List2!G53&lt;18,IF(SUM(E76:J76)&lt;=3,PRODUCT(SUM(E76:J76),100),300),IF(List2!G53&gt;=18,IF(SUM(E76:J76)&lt;=3,PRODUCT(SUM(E76:J76),120),360))))</f>
        <v/>
      </c>
      <c r="N76" s="16" t="s">
        <v>10</v>
      </c>
      <c r="O76" s="7"/>
      <c r="Q76" s="16" t="s">
        <v>10</v>
      </c>
      <c r="R76" s="7"/>
      <c r="U76" s="22" t="s">
        <v>10</v>
      </c>
      <c r="V76" s="7"/>
      <c r="X76" s="22" t="s">
        <v>10</v>
      </c>
      <c r="Y76" s="7"/>
      <c r="AB76" s="67">
        <v>17</v>
      </c>
      <c r="AC76" s="5"/>
      <c r="AE76" s="67">
        <v>17</v>
      </c>
      <c r="AF76" s="5"/>
    </row>
    <row r="77" spans="1:32" ht="13.5" customHeight="1" thickBot="1">
      <c r="A77" s="4" t="s">
        <v>98</v>
      </c>
      <c r="B77" s="128"/>
      <c r="C77" s="11"/>
      <c r="D77" s="30"/>
      <c r="E77" s="35"/>
      <c r="F77" s="41">
        <f t="shared" si="0"/>
        <v>0</v>
      </c>
      <c r="G77" s="42">
        <f t="shared" si="1"/>
        <v>0</v>
      </c>
      <c r="H77" s="42">
        <f t="shared" si="2"/>
        <v>0</v>
      </c>
      <c r="I77" s="42">
        <f t="shared" si="3"/>
        <v>0</v>
      </c>
      <c r="J77" s="42">
        <f t="shared" si="4"/>
        <v>0</v>
      </c>
      <c r="K77" s="42" t="str">
        <f>IF(ISBLANK(B77),"",List2!H54)</f>
        <v/>
      </c>
      <c r="L77" s="43" t="str">
        <f>IF(ISBLANK(B77),"",IF(List2!G54&lt;18,IF(SUM(E77:J77)&lt;=3,PRODUCT(SUM(E77:J77),100),300),IF(List2!G54&gt;=18,IF(SUM(E77:J77)&lt;=3,PRODUCT(SUM(E77:J77),120),360))))</f>
        <v/>
      </c>
      <c r="N77" s="147" t="s">
        <v>12</v>
      </c>
      <c r="O77" s="148"/>
      <c r="Q77" s="147" t="s">
        <v>12</v>
      </c>
      <c r="R77" s="148"/>
      <c r="U77" s="158" t="s">
        <v>12</v>
      </c>
      <c r="V77" s="159"/>
      <c r="X77" s="158" t="s">
        <v>12</v>
      </c>
      <c r="Y77" s="159"/>
      <c r="AB77" s="67">
        <v>18</v>
      </c>
      <c r="AC77" s="5"/>
      <c r="AE77" s="67">
        <v>18</v>
      </c>
      <c r="AF77" s="5"/>
    </row>
    <row r="78" spans="1:32" ht="13.5" customHeight="1" thickTop="1">
      <c r="A78" s="4" t="s">
        <v>99</v>
      </c>
      <c r="B78" s="128"/>
      <c r="C78" s="11"/>
      <c r="D78" s="30"/>
      <c r="E78" s="35"/>
      <c r="F78" s="41">
        <f t="shared" si="0"/>
        <v>0</v>
      </c>
      <c r="G78" s="42">
        <f t="shared" si="1"/>
        <v>0</v>
      </c>
      <c r="H78" s="42">
        <f t="shared" si="2"/>
        <v>0</v>
      </c>
      <c r="I78" s="42">
        <f t="shared" si="3"/>
        <v>0</v>
      </c>
      <c r="J78" s="42">
        <f t="shared" si="4"/>
        <v>0</v>
      </c>
      <c r="K78" s="42" t="str">
        <f>IF(ISBLANK(B78),"",List2!H55)</f>
        <v/>
      </c>
      <c r="L78" s="43" t="str">
        <f>IF(ISBLANK(B78),"",IF(List2!G55&lt;18,IF(SUM(E78:J78)&lt;=3,PRODUCT(SUM(E78:J78),100),300),IF(List2!G55&gt;=18,IF(SUM(E78:J78)&lt;=3,PRODUCT(SUM(E78:J78),120),360))))</f>
        <v/>
      </c>
      <c r="N78" s="17" t="s">
        <v>14</v>
      </c>
      <c r="O78" s="9"/>
      <c r="Q78" s="17" t="s">
        <v>14</v>
      </c>
      <c r="R78" s="9"/>
      <c r="U78" s="23" t="s">
        <v>14</v>
      </c>
      <c r="V78" s="9"/>
      <c r="X78" s="23" t="s">
        <v>14</v>
      </c>
      <c r="Y78" s="9"/>
      <c r="AB78" s="67">
        <v>19</v>
      </c>
      <c r="AC78" s="5"/>
      <c r="AE78" s="67">
        <v>19</v>
      </c>
      <c r="AF78" s="5"/>
    </row>
    <row r="79" spans="1:32" ht="13.5" customHeight="1" thickBot="1">
      <c r="A79" s="4" t="s">
        <v>100</v>
      </c>
      <c r="B79" s="128"/>
      <c r="C79" s="11"/>
      <c r="D79" s="30"/>
      <c r="E79" s="35"/>
      <c r="F79" s="41">
        <f t="shared" si="0"/>
        <v>0</v>
      </c>
      <c r="G79" s="42">
        <f t="shared" si="1"/>
        <v>0</v>
      </c>
      <c r="H79" s="42">
        <f t="shared" si="2"/>
        <v>0</v>
      </c>
      <c r="I79" s="42">
        <f t="shared" si="3"/>
        <v>0</v>
      </c>
      <c r="J79" s="42">
        <f t="shared" si="4"/>
        <v>0</v>
      </c>
      <c r="K79" s="42" t="str">
        <f>IF(ISBLANK(B79),"",List2!H56)</f>
        <v/>
      </c>
      <c r="L79" s="43" t="str">
        <f>IF(ISBLANK(B79),"",IF(List2!G56&lt;18,IF(SUM(E79:J79)&lt;=3,PRODUCT(SUM(E79:J79),100),300),IF(List2!G56&gt;=18,IF(SUM(E79:J79)&lt;=3,PRODUCT(SUM(E79:J79),120),360))))</f>
        <v/>
      </c>
      <c r="N79" s="18" t="s">
        <v>16</v>
      </c>
      <c r="O79" s="9"/>
      <c r="Q79" s="18" t="s">
        <v>16</v>
      </c>
      <c r="R79" s="9"/>
      <c r="U79" s="24" t="s">
        <v>16</v>
      </c>
      <c r="V79" s="9"/>
      <c r="X79" s="24" t="s">
        <v>16</v>
      </c>
      <c r="Y79" s="9"/>
      <c r="AB79" s="65">
        <v>20</v>
      </c>
      <c r="AC79" s="7"/>
      <c r="AE79" s="65">
        <v>20</v>
      </c>
      <c r="AF79" s="7"/>
    </row>
    <row r="80" spans="1:32" ht="13.5" customHeight="1">
      <c r="A80" s="4" t="s">
        <v>101</v>
      </c>
      <c r="B80" s="128"/>
      <c r="C80" s="11"/>
      <c r="D80" s="30"/>
      <c r="E80" s="35"/>
      <c r="F80" s="41">
        <f t="shared" si="0"/>
        <v>0</v>
      </c>
      <c r="G80" s="42">
        <f t="shared" si="1"/>
        <v>0</v>
      </c>
      <c r="H80" s="42">
        <f t="shared" si="2"/>
        <v>0</v>
      </c>
      <c r="I80" s="42">
        <f t="shared" si="3"/>
        <v>0</v>
      </c>
      <c r="J80" s="42">
        <f t="shared" si="4"/>
        <v>0</v>
      </c>
      <c r="K80" s="42" t="str">
        <f>IF(ISBLANK(B80),"",List2!H57)</f>
        <v/>
      </c>
      <c r="L80" s="43" t="str">
        <f>IF(ISBLANK(B80),"",IF(List2!G57&lt;18,IF(SUM(E80:J80)&lt;=3,PRODUCT(SUM(E80:J80),100),300),IF(List2!G57&gt;=18,IF(SUM(E80:J80)&lt;=3,PRODUCT(SUM(E80:J80),120),360))))</f>
        <v/>
      </c>
      <c r="N80" s="18" t="s">
        <v>18</v>
      </c>
      <c r="O80" s="9"/>
      <c r="Q80" s="18" t="s">
        <v>18</v>
      </c>
      <c r="R80" s="9"/>
      <c r="U80" s="24" t="s">
        <v>18</v>
      </c>
      <c r="V80" s="9"/>
      <c r="X80" s="24" t="s">
        <v>18</v>
      </c>
      <c r="Y80" s="9"/>
    </row>
    <row r="81" spans="1:32" ht="13.5" customHeight="1">
      <c r="A81" s="4" t="s">
        <v>102</v>
      </c>
      <c r="B81" s="128"/>
      <c r="C81" s="11"/>
      <c r="D81" s="30"/>
      <c r="E81" s="35"/>
      <c r="F81" s="41">
        <f t="shared" si="0"/>
        <v>0</v>
      </c>
      <c r="G81" s="42">
        <f t="shared" si="1"/>
        <v>0</v>
      </c>
      <c r="H81" s="42">
        <f t="shared" si="2"/>
        <v>0</v>
      </c>
      <c r="I81" s="42">
        <f t="shared" si="3"/>
        <v>0</v>
      </c>
      <c r="J81" s="42">
        <f t="shared" si="4"/>
        <v>0</v>
      </c>
      <c r="K81" s="42" t="str">
        <f>IF(ISBLANK(B81),"",List2!H58)</f>
        <v/>
      </c>
      <c r="L81" s="43" t="str">
        <f>IF(ISBLANK(B81),"",IF(List2!G58&lt;18,IF(SUM(E81:J81)&lt;=3,PRODUCT(SUM(E81:J81),100),300),IF(List2!G58&gt;=18,IF(SUM(E81:J81)&lt;=3,PRODUCT(SUM(E81:J81),120),360))))</f>
        <v/>
      </c>
      <c r="N81" s="18" t="s">
        <v>20</v>
      </c>
      <c r="O81" s="9"/>
      <c r="Q81" s="18" t="s">
        <v>20</v>
      </c>
      <c r="R81" s="9"/>
      <c r="U81" s="24" t="s">
        <v>20</v>
      </c>
      <c r="V81" s="9"/>
      <c r="X81" s="24" t="s">
        <v>20</v>
      </c>
      <c r="Y81" s="9"/>
    </row>
    <row r="82" spans="1:32" ht="13.5" customHeight="1" thickBot="1">
      <c r="A82" s="4" t="s">
        <v>103</v>
      </c>
      <c r="B82" s="128"/>
      <c r="C82" s="11"/>
      <c r="D82" s="30"/>
      <c r="E82" s="35"/>
      <c r="F82" s="41">
        <f t="shared" si="0"/>
        <v>0</v>
      </c>
      <c r="G82" s="42">
        <f t="shared" si="1"/>
        <v>0</v>
      </c>
      <c r="H82" s="42">
        <f t="shared" si="2"/>
        <v>0</v>
      </c>
      <c r="I82" s="42">
        <f t="shared" si="3"/>
        <v>0</v>
      </c>
      <c r="J82" s="42">
        <f t="shared" si="4"/>
        <v>0</v>
      </c>
      <c r="K82" s="42" t="str">
        <f>IF(ISBLANK(B82),"",List2!H59)</f>
        <v/>
      </c>
      <c r="L82" s="43" t="str">
        <f>IF(ISBLANK(B82),"",IF(List2!G59&lt;18,IF(SUM(E82:J82)&lt;=3,PRODUCT(SUM(E82:J82),100),300),IF(List2!G59&gt;=18,IF(SUM(E82:J82)&lt;=3,PRODUCT(SUM(E82:J82),120),360))))</f>
        <v/>
      </c>
      <c r="N82" s="16" t="s">
        <v>22</v>
      </c>
      <c r="O82" s="32"/>
      <c r="Q82" s="16" t="s">
        <v>22</v>
      </c>
      <c r="R82" s="32"/>
      <c r="U82" s="22" t="s">
        <v>22</v>
      </c>
      <c r="V82" s="32"/>
      <c r="X82" s="22" t="s">
        <v>22</v>
      </c>
      <c r="Y82" s="32"/>
    </row>
    <row r="83" spans="1:32" ht="13.5" customHeight="1" thickBot="1">
      <c r="A83" s="4" t="s">
        <v>104</v>
      </c>
      <c r="B83" s="128"/>
      <c r="C83" s="11"/>
      <c r="D83" s="30"/>
      <c r="E83" s="35"/>
      <c r="F83" s="41">
        <f t="shared" si="0"/>
        <v>0</v>
      </c>
      <c r="G83" s="42">
        <f t="shared" si="1"/>
        <v>0</v>
      </c>
      <c r="H83" s="42">
        <f t="shared" si="2"/>
        <v>0</v>
      </c>
      <c r="I83" s="42">
        <f t="shared" si="3"/>
        <v>0</v>
      </c>
      <c r="J83" s="42">
        <f t="shared" si="4"/>
        <v>0</v>
      </c>
      <c r="K83" s="42" t="str">
        <f>IF(ISBLANK(B83),"",List2!H60)</f>
        <v/>
      </c>
      <c r="L83" s="43" t="str">
        <f>IF(ISBLANK(B83),"",IF(List2!G60&lt;18,IF(SUM(E83:J83)&lt;=3,PRODUCT(SUM(E83:J83),100),300),IF(List2!G60&gt;=18,IF(SUM(E83:J83)&lt;=3,PRODUCT(SUM(E83:J83),120),360))))</f>
        <v/>
      </c>
    </row>
    <row r="84" spans="1:32" ht="13.5" customHeight="1">
      <c r="A84" s="4" t="s">
        <v>105</v>
      </c>
      <c r="B84" s="128"/>
      <c r="C84" s="11"/>
      <c r="D84" s="30"/>
      <c r="E84" s="35"/>
      <c r="F84" s="41">
        <f t="shared" si="0"/>
        <v>0</v>
      </c>
      <c r="G84" s="42">
        <f t="shared" si="1"/>
        <v>0</v>
      </c>
      <c r="H84" s="42">
        <f t="shared" si="2"/>
        <v>0</v>
      </c>
      <c r="I84" s="42">
        <f t="shared" si="3"/>
        <v>0</v>
      </c>
      <c r="J84" s="42">
        <f t="shared" si="4"/>
        <v>0</v>
      </c>
      <c r="K84" s="42" t="str">
        <f>IF(ISBLANK(B84),"",List2!H61)</f>
        <v/>
      </c>
      <c r="L84" s="43" t="str">
        <f>IF(ISBLANK(B84),"",IF(List2!G61&lt;18,IF(SUM(E84:J84)&lt;=3,PRODUCT(SUM(E84:J84),100),300),IF(List2!G61&gt;=18,IF(SUM(E84:J84)&lt;=3,PRODUCT(SUM(E84:J84),120),360))))</f>
        <v/>
      </c>
      <c r="N84" s="15" t="s">
        <v>8</v>
      </c>
      <c r="O84" s="14"/>
      <c r="Q84" s="15" t="s">
        <v>8</v>
      </c>
      <c r="R84" s="14"/>
      <c r="U84" s="21" t="s">
        <v>8</v>
      </c>
      <c r="V84" s="14"/>
      <c r="X84" s="21" t="s">
        <v>8</v>
      </c>
      <c r="Y84" s="14"/>
      <c r="AB84" s="64" t="s">
        <v>8</v>
      </c>
      <c r="AC84" s="14"/>
      <c r="AE84" s="64" t="s">
        <v>8</v>
      </c>
      <c r="AF84" s="14"/>
    </row>
    <row r="85" spans="1:32" ht="13.5" customHeight="1" thickBot="1">
      <c r="A85" s="4" t="s">
        <v>106</v>
      </c>
      <c r="B85" s="128"/>
      <c r="C85" s="11"/>
      <c r="D85" s="30"/>
      <c r="E85" s="35"/>
      <c r="F85" s="41">
        <f t="shared" si="0"/>
        <v>0</v>
      </c>
      <c r="G85" s="42">
        <f t="shared" si="1"/>
        <v>0</v>
      </c>
      <c r="H85" s="42">
        <f t="shared" si="2"/>
        <v>0</v>
      </c>
      <c r="I85" s="42">
        <f t="shared" si="3"/>
        <v>0</v>
      </c>
      <c r="J85" s="42">
        <f t="shared" si="4"/>
        <v>0</v>
      </c>
      <c r="K85" s="42" t="str">
        <f>IF(ISBLANK(B85),"",List2!H62)</f>
        <v/>
      </c>
      <c r="L85" s="43" t="str">
        <f>IF(ISBLANK(B85),"",IF(List2!G62&lt;18,IF(SUM(E85:J85)&lt;=3,PRODUCT(SUM(E85:J85),100),300),IF(List2!G62&gt;=18,IF(SUM(E85:J85)&lt;=3,PRODUCT(SUM(E85:J85),120),360))))</f>
        <v/>
      </c>
      <c r="N85" s="16" t="s">
        <v>10</v>
      </c>
      <c r="O85" s="7"/>
      <c r="Q85" s="16" t="s">
        <v>10</v>
      </c>
      <c r="R85" s="7"/>
      <c r="U85" s="22" t="s">
        <v>10</v>
      </c>
      <c r="V85" s="7"/>
      <c r="X85" s="22" t="s">
        <v>10</v>
      </c>
      <c r="Y85" s="7"/>
      <c r="AB85" s="65" t="s">
        <v>10</v>
      </c>
      <c r="AC85" s="7"/>
      <c r="AE85" s="65" t="s">
        <v>10</v>
      </c>
      <c r="AF85" s="7"/>
    </row>
    <row r="86" spans="1:32" ht="13.5" customHeight="1" thickBot="1">
      <c r="A86" s="4" t="s">
        <v>107</v>
      </c>
      <c r="B86" s="128"/>
      <c r="C86" s="11"/>
      <c r="D86" s="30"/>
      <c r="E86" s="35"/>
      <c r="F86" s="41">
        <f t="shared" si="0"/>
        <v>0</v>
      </c>
      <c r="G86" s="42">
        <f t="shared" si="1"/>
        <v>0</v>
      </c>
      <c r="H86" s="42">
        <f t="shared" si="2"/>
        <v>0</v>
      </c>
      <c r="I86" s="42">
        <f t="shared" si="3"/>
        <v>0</v>
      </c>
      <c r="J86" s="42">
        <f t="shared" si="4"/>
        <v>0</v>
      </c>
      <c r="K86" s="42" t="str">
        <f>IF(ISBLANK(B86),"",List2!H63)</f>
        <v/>
      </c>
      <c r="L86" s="43" t="str">
        <f>IF(ISBLANK(B86),"",IF(List2!G63&lt;18,IF(SUM(E86:J86)&lt;=3,PRODUCT(SUM(E86:J86),100),300),IF(List2!G63&gt;=18,IF(SUM(E86:J86)&lt;=3,PRODUCT(SUM(E86:J86),120),360))))</f>
        <v/>
      </c>
      <c r="N86" s="147" t="s">
        <v>12</v>
      </c>
      <c r="O86" s="148"/>
      <c r="Q86" s="147" t="s">
        <v>12</v>
      </c>
      <c r="R86" s="148"/>
      <c r="U86" s="158" t="s">
        <v>12</v>
      </c>
      <c r="V86" s="159"/>
      <c r="X86" s="158" t="s">
        <v>12</v>
      </c>
      <c r="Y86" s="159"/>
      <c r="AB86" s="160" t="s">
        <v>12</v>
      </c>
      <c r="AC86" s="161"/>
      <c r="AE86" s="160" t="s">
        <v>12</v>
      </c>
      <c r="AF86" s="161"/>
    </row>
    <row r="87" spans="1:32" ht="13.5" customHeight="1" thickTop="1">
      <c r="A87" s="4" t="s">
        <v>108</v>
      </c>
      <c r="B87" s="128"/>
      <c r="C87" s="11"/>
      <c r="D87" s="30"/>
      <c r="E87" s="35"/>
      <c r="F87" s="41">
        <f t="shared" si="0"/>
        <v>0</v>
      </c>
      <c r="G87" s="42">
        <f t="shared" si="1"/>
        <v>0</v>
      </c>
      <c r="H87" s="42">
        <f t="shared" si="2"/>
        <v>0</v>
      </c>
      <c r="I87" s="42">
        <f t="shared" si="3"/>
        <v>0</v>
      </c>
      <c r="J87" s="42">
        <f t="shared" si="4"/>
        <v>0</v>
      </c>
      <c r="K87" s="42" t="str">
        <f>IF(ISBLANK(B87),"",List2!H64)</f>
        <v/>
      </c>
      <c r="L87" s="43" t="str">
        <f>IF(ISBLANK(B87),"",IF(List2!G64&lt;18,IF(SUM(E87:J87)&lt;=3,PRODUCT(SUM(E87:J87),100),300),IF(List2!G64&gt;=18,IF(SUM(E87:J87)&lt;=3,PRODUCT(SUM(E87:J87),120),360))))</f>
        <v/>
      </c>
      <c r="N87" s="17" t="s">
        <v>14</v>
      </c>
      <c r="O87" s="9"/>
      <c r="Q87" s="17" t="s">
        <v>14</v>
      </c>
      <c r="R87" s="9"/>
      <c r="U87" s="23" t="s">
        <v>14</v>
      </c>
      <c r="V87" s="9"/>
      <c r="X87" s="23" t="s">
        <v>14</v>
      </c>
      <c r="Y87" s="9"/>
      <c r="AB87" s="66">
        <v>1</v>
      </c>
      <c r="AC87" s="9"/>
      <c r="AE87" s="66">
        <v>1</v>
      </c>
      <c r="AF87" s="9"/>
    </row>
    <row r="88" spans="1:32" ht="13.5" customHeight="1">
      <c r="A88" s="4" t="s">
        <v>109</v>
      </c>
      <c r="B88" s="128"/>
      <c r="C88" s="11"/>
      <c r="D88" s="30"/>
      <c r="E88" s="35"/>
      <c r="F88" s="41">
        <f t="shared" si="0"/>
        <v>0</v>
      </c>
      <c r="G88" s="42">
        <f t="shared" si="1"/>
        <v>0</v>
      </c>
      <c r="H88" s="42">
        <f t="shared" si="2"/>
        <v>0</v>
      </c>
      <c r="I88" s="42">
        <f t="shared" si="3"/>
        <v>0</v>
      </c>
      <c r="J88" s="42">
        <f t="shared" si="4"/>
        <v>0</v>
      </c>
      <c r="K88" s="42" t="str">
        <f>IF(ISBLANK(B88),"",List2!H65)</f>
        <v/>
      </c>
      <c r="L88" s="43" t="str">
        <f>IF(ISBLANK(B88),"",IF(List2!G65&lt;18,IF(SUM(E88:J88)&lt;=3,PRODUCT(SUM(E88:J88),100),300),IF(List2!G65&gt;=18,IF(SUM(E88:J88)&lt;=3,PRODUCT(SUM(E88:J88),120),360))))</f>
        <v/>
      </c>
      <c r="N88" s="18" t="s">
        <v>16</v>
      </c>
      <c r="O88" s="9"/>
      <c r="Q88" s="18" t="s">
        <v>16</v>
      </c>
      <c r="R88" s="9"/>
      <c r="U88" s="24" t="s">
        <v>16</v>
      </c>
      <c r="V88" s="9"/>
      <c r="X88" s="24" t="s">
        <v>16</v>
      </c>
      <c r="Y88" s="9"/>
      <c r="AB88" s="67">
        <v>2</v>
      </c>
      <c r="AC88" s="9"/>
      <c r="AE88" s="67">
        <v>2</v>
      </c>
      <c r="AF88" s="9"/>
    </row>
    <row r="89" spans="1:32" ht="13.5" customHeight="1">
      <c r="A89" s="4" t="s">
        <v>110</v>
      </c>
      <c r="B89" s="128"/>
      <c r="C89" s="11"/>
      <c r="D89" s="30"/>
      <c r="E89" s="35"/>
      <c r="F89" s="41">
        <f t="shared" si="0"/>
        <v>0</v>
      </c>
      <c r="G89" s="42">
        <f t="shared" si="1"/>
        <v>0</v>
      </c>
      <c r="H89" s="42">
        <f t="shared" si="2"/>
        <v>0</v>
      </c>
      <c r="I89" s="42">
        <f t="shared" si="3"/>
        <v>0</v>
      </c>
      <c r="J89" s="42">
        <f t="shared" si="4"/>
        <v>0</v>
      </c>
      <c r="K89" s="42" t="str">
        <f>IF(ISBLANK(B89),"",List2!H66)</f>
        <v/>
      </c>
      <c r="L89" s="43" t="str">
        <f>IF(ISBLANK(B89),"",IF(List2!G66&lt;18,IF(SUM(E89:J89)&lt;=3,PRODUCT(SUM(E89:J89),100),300),IF(List2!G66&gt;=18,IF(SUM(E89:J89)&lt;=3,PRODUCT(SUM(E89:J89),120),360))))</f>
        <v/>
      </c>
      <c r="N89" s="18" t="s">
        <v>18</v>
      </c>
      <c r="O89" s="9"/>
      <c r="Q89" s="18" t="s">
        <v>18</v>
      </c>
      <c r="R89" s="9"/>
      <c r="U89" s="24" t="s">
        <v>18</v>
      </c>
      <c r="V89" s="9"/>
      <c r="X89" s="24" t="s">
        <v>18</v>
      </c>
      <c r="Y89" s="9"/>
      <c r="AB89" s="67">
        <v>3</v>
      </c>
      <c r="AC89" s="5"/>
      <c r="AE89" s="67">
        <v>3</v>
      </c>
      <c r="AF89" s="5"/>
    </row>
    <row r="90" spans="1:32" ht="13.5" customHeight="1">
      <c r="A90" s="4" t="s">
        <v>111</v>
      </c>
      <c r="B90" s="128"/>
      <c r="C90" s="11"/>
      <c r="D90" s="30"/>
      <c r="E90" s="35"/>
      <c r="F90" s="41">
        <f t="shared" si="0"/>
        <v>0</v>
      </c>
      <c r="G90" s="42">
        <f t="shared" si="1"/>
        <v>0</v>
      </c>
      <c r="H90" s="42">
        <f t="shared" si="2"/>
        <v>0</v>
      </c>
      <c r="I90" s="42">
        <f t="shared" si="3"/>
        <v>0</v>
      </c>
      <c r="J90" s="42">
        <f t="shared" si="4"/>
        <v>0</v>
      </c>
      <c r="K90" s="42" t="str">
        <f>IF(ISBLANK(B90),"",List2!H67)</f>
        <v/>
      </c>
      <c r="L90" s="43" t="str">
        <f>IF(ISBLANK(B90),"",IF(List2!G67&lt;18,IF(SUM(E90:J90)&lt;=3,PRODUCT(SUM(E90:J90),100),300),IF(List2!G67&gt;=18,IF(SUM(E90:J90)&lt;=3,PRODUCT(SUM(E90:J90),120),360))))</f>
        <v/>
      </c>
      <c r="N90" s="18" t="s">
        <v>20</v>
      </c>
      <c r="O90" s="9"/>
      <c r="Q90" s="18" t="s">
        <v>20</v>
      </c>
      <c r="R90" s="9"/>
      <c r="U90" s="24" t="s">
        <v>20</v>
      </c>
      <c r="V90" s="9"/>
      <c r="X90" s="24" t="s">
        <v>20</v>
      </c>
      <c r="Y90" s="9"/>
      <c r="AB90" s="67">
        <v>4</v>
      </c>
      <c r="AC90" s="5"/>
      <c r="AE90" s="67">
        <v>4</v>
      </c>
      <c r="AF90" s="5"/>
    </row>
    <row r="91" spans="1:32" ht="13.5" customHeight="1" thickBot="1">
      <c r="A91" s="4" t="s">
        <v>112</v>
      </c>
      <c r="B91" s="128"/>
      <c r="C91" s="11"/>
      <c r="D91" s="30"/>
      <c r="E91" s="35"/>
      <c r="F91" s="41">
        <f t="shared" ref="F91:F110" si="5">COUNTIF($N$3:$R$109,B91)</f>
        <v>0</v>
      </c>
      <c r="G91" s="42">
        <f t="shared" ref="G91:G110" si="6">COUNTIF($U$3:$Y$109,B91)</f>
        <v>0</v>
      </c>
      <c r="H91" s="42">
        <f t="shared" ref="H91:H110" si="7">COUNTIF($AB$3:$AF$106,B91)</f>
        <v>0</v>
      </c>
      <c r="I91" s="42">
        <f t="shared" ref="I91:I110" si="8">COUNTIF($AI$3:$AM$106,B91)</f>
        <v>0</v>
      </c>
      <c r="J91" s="42">
        <f t="shared" ref="J91:J110" si="9">COUNTIF($AP$3:$AT$106,B91)</f>
        <v>0</v>
      </c>
      <c r="K91" s="42" t="str">
        <f>IF(ISBLANK(B91),"",List2!H68)</f>
        <v/>
      </c>
      <c r="L91" s="43" t="str">
        <f>IF(ISBLANK(B91),"",IF(List2!G68&lt;18,IF(SUM(E91:J91)&lt;=3,PRODUCT(SUM(E91:J91),100),300),IF(List2!G68&gt;=18,IF(SUM(E91:J91)&lt;=3,PRODUCT(SUM(E91:J91),120),360))))</f>
        <v/>
      </c>
      <c r="N91" s="16" t="s">
        <v>22</v>
      </c>
      <c r="O91" s="32"/>
      <c r="Q91" s="16" t="s">
        <v>22</v>
      </c>
      <c r="R91" s="32"/>
      <c r="U91" s="22" t="s">
        <v>22</v>
      </c>
      <c r="V91" s="32"/>
      <c r="X91" s="22" t="s">
        <v>22</v>
      </c>
      <c r="Y91" s="32"/>
      <c r="AB91" s="67">
        <v>5</v>
      </c>
      <c r="AC91" s="5"/>
      <c r="AE91" s="67">
        <v>5</v>
      </c>
      <c r="AF91" s="5"/>
    </row>
    <row r="92" spans="1:32" ht="13.5" customHeight="1" thickBot="1">
      <c r="A92" s="4" t="s">
        <v>113</v>
      </c>
      <c r="B92" s="128"/>
      <c r="C92" s="11"/>
      <c r="D92" s="30"/>
      <c r="E92" s="35"/>
      <c r="F92" s="41">
        <f t="shared" si="5"/>
        <v>0</v>
      </c>
      <c r="G92" s="42">
        <f t="shared" si="6"/>
        <v>0</v>
      </c>
      <c r="H92" s="42">
        <f t="shared" si="7"/>
        <v>0</v>
      </c>
      <c r="I92" s="42">
        <f t="shared" si="8"/>
        <v>0</v>
      </c>
      <c r="J92" s="42">
        <f t="shared" si="9"/>
        <v>0</v>
      </c>
      <c r="K92" s="42" t="str">
        <f>IF(ISBLANK(B92),"",List2!H69)</f>
        <v/>
      </c>
      <c r="L92" s="43" t="str">
        <f>IF(ISBLANK(B92),"",IF(List2!G69&lt;18,IF(SUM(E92:J92)&lt;=3,PRODUCT(SUM(E92:J92),100),300),IF(List2!G69&gt;=18,IF(SUM(E92:J92)&lt;=3,PRODUCT(SUM(E92:J92),120),360))))</f>
        <v/>
      </c>
      <c r="AB92" s="67">
        <v>6</v>
      </c>
      <c r="AC92" s="5"/>
      <c r="AE92" s="67">
        <v>6</v>
      </c>
      <c r="AF92" s="5"/>
    </row>
    <row r="93" spans="1:32" ht="13.5" customHeight="1">
      <c r="A93" s="4" t="s">
        <v>114</v>
      </c>
      <c r="B93" s="128"/>
      <c r="C93" s="11"/>
      <c r="D93" s="30"/>
      <c r="E93" s="35"/>
      <c r="F93" s="41">
        <f t="shared" si="5"/>
        <v>0</v>
      </c>
      <c r="G93" s="42">
        <f t="shared" si="6"/>
        <v>0</v>
      </c>
      <c r="H93" s="42">
        <f t="shared" si="7"/>
        <v>0</v>
      </c>
      <c r="I93" s="42">
        <f t="shared" si="8"/>
        <v>0</v>
      </c>
      <c r="J93" s="42">
        <f t="shared" si="9"/>
        <v>0</v>
      </c>
      <c r="K93" s="42" t="str">
        <f>IF(ISBLANK(B93),"",List2!H70)</f>
        <v/>
      </c>
      <c r="L93" s="43" t="str">
        <f>IF(ISBLANK(B93),"",IF(List2!G70&lt;18,IF(SUM(E93:J93)&lt;=3,PRODUCT(SUM(E93:J93),100),300),IF(List2!G70&gt;=18,IF(SUM(E93:J93)&lt;=3,PRODUCT(SUM(E93:J93),120),360))))</f>
        <v/>
      </c>
      <c r="N93" s="15" t="s">
        <v>8</v>
      </c>
      <c r="O93" s="14"/>
      <c r="Q93" s="15" t="s">
        <v>8</v>
      </c>
      <c r="R93" s="14"/>
      <c r="U93" s="21" t="s">
        <v>8</v>
      </c>
      <c r="V93" s="14"/>
      <c r="X93" s="21" t="s">
        <v>8</v>
      </c>
      <c r="Y93" s="14"/>
      <c r="AB93" s="67">
        <v>7</v>
      </c>
      <c r="AC93" s="5"/>
      <c r="AE93" s="67">
        <v>7</v>
      </c>
      <c r="AF93" s="5"/>
    </row>
    <row r="94" spans="1:32" ht="13.5" customHeight="1" thickBot="1">
      <c r="A94" s="4" t="s">
        <v>115</v>
      </c>
      <c r="B94" s="128"/>
      <c r="C94" s="11"/>
      <c r="D94" s="30"/>
      <c r="E94" s="35"/>
      <c r="F94" s="41">
        <f t="shared" si="5"/>
        <v>0</v>
      </c>
      <c r="G94" s="42">
        <f t="shared" si="6"/>
        <v>0</v>
      </c>
      <c r="H94" s="42">
        <f t="shared" si="7"/>
        <v>0</v>
      </c>
      <c r="I94" s="42">
        <f t="shared" si="8"/>
        <v>0</v>
      </c>
      <c r="J94" s="42">
        <f t="shared" si="9"/>
        <v>0</v>
      </c>
      <c r="K94" s="42" t="str">
        <f>IF(ISBLANK(B94),"",List2!H71)</f>
        <v/>
      </c>
      <c r="L94" s="43" t="str">
        <f>IF(ISBLANK(B94),"",IF(List2!G71&lt;18,IF(SUM(E94:J94)&lt;=3,PRODUCT(SUM(E94:J94),100),300),IF(List2!G71&gt;=18,IF(SUM(E94:J94)&lt;=3,PRODUCT(SUM(E94:J94),120),360))))</f>
        <v/>
      </c>
      <c r="N94" s="16" t="s">
        <v>10</v>
      </c>
      <c r="O94" s="7"/>
      <c r="Q94" s="16" t="s">
        <v>10</v>
      </c>
      <c r="R94" s="7"/>
      <c r="U94" s="22" t="s">
        <v>10</v>
      </c>
      <c r="V94" s="7"/>
      <c r="X94" s="22" t="s">
        <v>10</v>
      </c>
      <c r="Y94" s="7"/>
      <c r="AB94" s="67">
        <v>8</v>
      </c>
      <c r="AC94" s="5"/>
      <c r="AE94" s="67">
        <v>8</v>
      </c>
      <c r="AF94" s="5"/>
    </row>
    <row r="95" spans="1:32" ht="13.5" customHeight="1" thickBot="1">
      <c r="A95" s="4" t="s">
        <v>116</v>
      </c>
      <c r="B95" s="128"/>
      <c r="C95" s="11"/>
      <c r="D95" s="30"/>
      <c r="E95" s="35"/>
      <c r="F95" s="41">
        <f t="shared" si="5"/>
        <v>0</v>
      </c>
      <c r="G95" s="42">
        <f t="shared" si="6"/>
        <v>0</v>
      </c>
      <c r="H95" s="42">
        <f t="shared" si="7"/>
        <v>0</v>
      </c>
      <c r="I95" s="42">
        <f t="shared" si="8"/>
        <v>0</v>
      </c>
      <c r="J95" s="42">
        <f t="shared" si="9"/>
        <v>0</v>
      </c>
      <c r="K95" s="42" t="str">
        <f>IF(ISBLANK(B95),"",List2!H72)</f>
        <v/>
      </c>
      <c r="L95" s="43" t="str">
        <f>IF(ISBLANK(B95),"",IF(List2!G72&lt;18,IF(SUM(E95:J95)&lt;=3,PRODUCT(SUM(E95:J95),100),300),IF(List2!G72&gt;=18,IF(SUM(E95:J95)&lt;=3,PRODUCT(SUM(E95:J95),120),360))))</f>
        <v/>
      </c>
      <c r="N95" s="147" t="s">
        <v>12</v>
      </c>
      <c r="O95" s="148"/>
      <c r="Q95" s="147" t="s">
        <v>12</v>
      </c>
      <c r="R95" s="148"/>
      <c r="U95" s="158" t="s">
        <v>12</v>
      </c>
      <c r="V95" s="159"/>
      <c r="X95" s="158" t="s">
        <v>12</v>
      </c>
      <c r="Y95" s="159"/>
      <c r="AB95" s="67">
        <v>9</v>
      </c>
      <c r="AC95" s="5"/>
      <c r="AE95" s="67">
        <v>9</v>
      </c>
      <c r="AF95" s="5"/>
    </row>
    <row r="96" spans="1:32" ht="13.5" customHeight="1" thickTop="1">
      <c r="A96" s="4" t="s">
        <v>117</v>
      </c>
      <c r="B96" s="128"/>
      <c r="C96" s="11"/>
      <c r="D96" s="30"/>
      <c r="E96" s="35"/>
      <c r="F96" s="41">
        <f t="shared" si="5"/>
        <v>0</v>
      </c>
      <c r="G96" s="42">
        <f t="shared" si="6"/>
        <v>0</v>
      </c>
      <c r="H96" s="42">
        <f t="shared" si="7"/>
        <v>0</v>
      </c>
      <c r="I96" s="42">
        <f t="shared" si="8"/>
        <v>0</v>
      </c>
      <c r="J96" s="42">
        <f t="shared" si="9"/>
        <v>0</v>
      </c>
      <c r="K96" s="42" t="str">
        <f>IF(ISBLANK(B96),"",List2!H73)</f>
        <v/>
      </c>
      <c r="L96" s="43" t="str">
        <f>IF(ISBLANK(B96),"",IF(List2!G73&lt;18,IF(SUM(E96:J96)&lt;=3,PRODUCT(SUM(E96:J96),100),300),IF(List2!G73&gt;=18,IF(SUM(E96:J96)&lt;=3,PRODUCT(SUM(E96:J96),120),360))))</f>
        <v/>
      </c>
      <c r="N96" s="17" t="s">
        <v>14</v>
      </c>
      <c r="O96" s="9"/>
      <c r="Q96" s="17" t="s">
        <v>14</v>
      </c>
      <c r="R96" s="9"/>
      <c r="U96" s="23" t="s">
        <v>14</v>
      </c>
      <c r="V96" s="9"/>
      <c r="X96" s="23" t="s">
        <v>14</v>
      </c>
      <c r="Y96" s="9"/>
      <c r="AB96" s="67">
        <v>10</v>
      </c>
      <c r="AC96" s="5"/>
      <c r="AE96" s="67">
        <v>10</v>
      </c>
      <c r="AF96" s="5"/>
    </row>
    <row r="97" spans="1:32" ht="13.5" customHeight="1">
      <c r="A97" s="4" t="s">
        <v>118</v>
      </c>
      <c r="B97" s="128"/>
      <c r="C97" s="11"/>
      <c r="D97" s="30"/>
      <c r="E97" s="35"/>
      <c r="F97" s="41">
        <f t="shared" si="5"/>
        <v>0</v>
      </c>
      <c r="G97" s="42">
        <f t="shared" si="6"/>
        <v>0</v>
      </c>
      <c r="H97" s="42">
        <f t="shared" si="7"/>
        <v>0</v>
      </c>
      <c r="I97" s="42">
        <f t="shared" si="8"/>
        <v>0</v>
      </c>
      <c r="J97" s="42">
        <f t="shared" si="9"/>
        <v>0</v>
      </c>
      <c r="K97" s="42" t="str">
        <f>IF(ISBLANK(B97),"",List2!H74)</f>
        <v/>
      </c>
      <c r="L97" s="43" t="str">
        <f>IF(ISBLANK(B97),"",IF(List2!G74&lt;18,IF(SUM(E97:J97)&lt;=3,PRODUCT(SUM(E97:J97),100),300),IF(List2!G74&gt;=18,IF(SUM(E97:J97)&lt;=3,PRODUCT(SUM(E97:J97),120),360))))</f>
        <v/>
      </c>
      <c r="N97" s="18" t="s">
        <v>16</v>
      </c>
      <c r="O97" s="9"/>
      <c r="Q97" s="18" t="s">
        <v>16</v>
      </c>
      <c r="R97" s="9"/>
      <c r="U97" s="24" t="s">
        <v>16</v>
      </c>
      <c r="V97" s="9"/>
      <c r="X97" s="24" t="s">
        <v>16</v>
      </c>
      <c r="Y97" s="9"/>
      <c r="AB97" s="67">
        <v>11</v>
      </c>
      <c r="AC97" s="5"/>
      <c r="AE97" s="67">
        <v>11</v>
      </c>
      <c r="AF97" s="5"/>
    </row>
    <row r="98" spans="1:32" ht="13.5" customHeight="1">
      <c r="A98" s="4" t="s">
        <v>119</v>
      </c>
      <c r="B98" s="128"/>
      <c r="C98" s="11"/>
      <c r="D98" s="30"/>
      <c r="E98" s="35"/>
      <c r="F98" s="41">
        <f t="shared" si="5"/>
        <v>0</v>
      </c>
      <c r="G98" s="42">
        <f t="shared" si="6"/>
        <v>0</v>
      </c>
      <c r="H98" s="42">
        <f t="shared" si="7"/>
        <v>0</v>
      </c>
      <c r="I98" s="42">
        <f t="shared" si="8"/>
        <v>0</v>
      </c>
      <c r="J98" s="42">
        <f t="shared" si="9"/>
        <v>0</v>
      </c>
      <c r="K98" s="42" t="str">
        <f>IF(ISBLANK(B98),"",List2!H75)</f>
        <v/>
      </c>
      <c r="L98" s="43" t="str">
        <f>IF(ISBLANK(B98),"",IF(List2!G75&lt;18,IF(SUM(E98:J98)&lt;=3,PRODUCT(SUM(E98:J98),100),300),IF(List2!G75&gt;=18,IF(SUM(E98:J98)&lt;=3,PRODUCT(SUM(E98:J98),120),360))))</f>
        <v/>
      </c>
      <c r="N98" s="18" t="s">
        <v>18</v>
      </c>
      <c r="O98" s="9"/>
      <c r="Q98" s="18" t="s">
        <v>18</v>
      </c>
      <c r="R98" s="9"/>
      <c r="U98" s="24" t="s">
        <v>18</v>
      </c>
      <c r="V98" s="9"/>
      <c r="X98" s="24" t="s">
        <v>18</v>
      </c>
      <c r="Y98" s="9"/>
      <c r="AB98" s="67">
        <v>12</v>
      </c>
      <c r="AC98" s="5"/>
      <c r="AE98" s="67">
        <v>12</v>
      </c>
      <c r="AF98" s="5"/>
    </row>
    <row r="99" spans="1:32" ht="13.5" customHeight="1">
      <c r="A99" s="4" t="s">
        <v>120</v>
      </c>
      <c r="B99" s="128"/>
      <c r="C99" s="11"/>
      <c r="D99" s="30"/>
      <c r="E99" s="35"/>
      <c r="F99" s="41">
        <f t="shared" si="5"/>
        <v>0</v>
      </c>
      <c r="G99" s="42">
        <f t="shared" si="6"/>
        <v>0</v>
      </c>
      <c r="H99" s="42">
        <f t="shared" si="7"/>
        <v>0</v>
      </c>
      <c r="I99" s="42">
        <f t="shared" si="8"/>
        <v>0</v>
      </c>
      <c r="J99" s="42">
        <f t="shared" si="9"/>
        <v>0</v>
      </c>
      <c r="K99" s="42" t="str">
        <f>IF(ISBLANK(B99),"",List2!H76)</f>
        <v/>
      </c>
      <c r="L99" s="43" t="str">
        <f>IF(ISBLANK(B99),"",IF(List2!G76&lt;18,IF(SUM(E99:J99)&lt;=3,PRODUCT(SUM(E99:J99),100),300),IF(List2!G76&gt;=18,IF(SUM(E99:J99)&lt;=3,PRODUCT(SUM(E99:J99),120),360))))</f>
        <v/>
      </c>
      <c r="N99" s="18" t="s">
        <v>20</v>
      </c>
      <c r="O99" s="9"/>
      <c r="Q99" s="18" t="s">
        <v>20</v>
      </c>
      <c r="R99" s="9"/>
      <c r="U99" s="24" t="s">
        <v>20</v>
      </c>
      <c r="V99" s="9"/>
      <c r="X99" s="24" t="s">
        <v>20</v>
      </c>
      <c r="Y99" s="9"/>
      <c r="AB99" s="67">
        <v>13</v>
      </c>
      <c r="AC99" s="5"/>
      <c r="AE99" s="67">
        <v>13</v>
      </c>
      <c r="AF99" s="5"/>
    </row>
    <row r="100" spans="1:32" ht="13.5" customHeight="1" thickBot="1">
      <c r="A100" s="4" t="s">
        <v>121</v>
      </c>
      <c r="B100" s="128"/>
      <c r="C100" s="11"/>
      <c r="D100" s="30"/>
      <c r="E100" s="35"/>
      <c r="F100" s="41">
        <f t="shared" si="5"/>
        <v>0</v>
      </c>
      <c r="G100" s="42">
        <f t="shared" si="6"/>
        <v>0</v>
      </c>
      <c r="H100" s="42">
        <f t="shared" si="7"/>
        <v>0</v>
      </c>
      <c r="I100" s="42">
        <f t="shared" si="8"/>
        <v>0</v>
      </c>
      <c r="J100" s="42">
        <f t="shared" si="9"/>
        <v>0</v>
      </c>
      <c r="K100" s="42" t="str">
        <f>IF(ISBLANK(B100),"",List2!H77)</f>
        <v/>
      </c>
      <c r="L100" s="43" t="str">
        <f>IF(ISBLANK(B100),"",IF(List2!G77&lt;18,IF(SUM(E100:J100)&lt;=3,PRODUCT(SUM(E100:J100),100),300),IF(List2!G77&gt;=18,IF(SUM(E100:J100)&lt;=3,PRODUCT(SUM(E100:J100),120),360))))</f>
        <v/>
      </c>
      <c r="N100" s="16" t="s">
        <v>22</v>
      </c>
      <c r="O100" s="32"/>
      <c r="Q100" s="16" t="s">
        <v>22</v>
      </c>
      <c r="R100" s="32"/>
      <c r="U100" s="22" t="s">
        <v>22</v>
      </c>
      <c r="V100" s="32"/>
      <c r="X100" s="22" t="s">
        <v>22</v>
      </c>
      <c r="Y100" s="32"/>
      <c r="AB100" s="67">
        <v>14</v>
      </c>
      <c r="AC100" s="5"/>
      <c r="AE100" s="67">
        <v>14</v>
      </c>
      <c r="AF100" s="5"/>
    </row>
    <row r="101" spans="1:32" ht="13.5" customHeight="1" thickBot="1">
      <c r="A101" s="4" t="s">
        <v>122</v>
      </c>
      <c r="B101" s="128"/>
      <c r="C101" s="11"/>
      <c r="D101" s="30"/>
      <c r="E101" s="35"/>
      <c r="F101" s="41">
        <f t="shared" si="5"/>
        <v>0</v>
      </c>
      <c r="G101" s="42">
        <f t="shared" si="6"/>
        <v>0</v>
      </c>
      <c r="H101" s="42">
        <f t="shared" si="7"/>
        <v>0</v>
      </c>
      <c r="I101" s="42">
        <f t="shared" si="8"/>
        <v>0</v>
      </c>
      <c r="J101" s="42">
        <f t="shared" si="9"/>
        <v>0</v>
      </c>
      <c r="K101" s="42" t="str">
        <f>IF(ISBLANK(B101),"",List2!H78)</f>
        <v/>
      </c>
      <c r="L101" s="43" t="str">
        <f>IF(ISBLANK(B101),"",IF(List2!G78&lt;18,IF(SUM(E101:J101)&lt;=3,PRODUCT(SUM(E101:J101),100),300),IF(List2!G78&gt;=18,IF(SUM(E101:J101)&lt;=3,PRODUCT(SUM(E101:J101),120),360))))</f>
        <v/>
      </c>
      <c r="AB101" s="67">
        <v>15</v>
      </c>
      <c r="AC101" s="5"/>
      <c r="AE101" s="67">
        <v>15</v>
      </c>
      <c r="AF101" s="5"/>
    </row>
    <row r="102" spans="1:32" ht="13.5" customHeight="1">
      <c r="A102" s="4" t="s">
        <v>123</v>
      </c>
      <c r="B102" s="128"/>
      <c r="C102" s="11"/>
      <c r="D102" s="30"/>
      <c r="E102" s="35"/>
      <c r="F102" s="41">
        <f t="shared" si="5"/>
        <v>0</v>
      </c>
      <c r="G102" s="42">
        <f t="shared" si="6"/>
        <v>0</v>
      </c>
      <c r="H102" s="42">
        <f t="shared" si="7"/>
        <v>0</v>
      </c>
      <c r="I102" s="42">
        <f t="shared" si="8"/>
        <v>0</v>
      </c>
      <c r="J102" s="42">
        <f t="shared" si="9"/>
        <v>0</v>
      </c>
      <c r="K102" s="42" t="str">
        <f>IF(ISBLANK(B102),"",List2!H79)</f>
        <v/>
      </c>
      <c r="L102" s="43" t="str">
        <f>IF(ISBLANK(B102),"",IF(List2!G79&lt;18,IF(SUM(E102:J102)&lt;=3,PRODUCT(SUM(E102:J102),100),300),IF(List2!G79&gt;=18,IF(SUM(E102:J102)&lt;=3,PRODUCT(SUM(E102:J102),120),360))))</f>
        <v/>
      </c>
      <c r="N102" s="15" t="s">
        <v>8</v>
      </c>
      <c r="O102" s="14"/>
      <c r="Q102" s="15" t="s">
        <v>8</v>
      </c>
      <c r="R102" s="14"/>
      <c r="U102" s="21" t="s">
        <v>8</v>
      </c>
      <c r="V102" s="14"/>
      <c r="X102" s="21" t="s">
        <v>8</v>
      </c>
      <c r="Y102" s="14"/>
      <c r="AB102" s="67">
        <v>16</v>
      </c>
      <c r="AC102" s="5"/>
      <c r="AE102" s="67">
        <v>16</v>
      </c>
      <c r="AF102" s="5"/>
    </row>
    <row r="103" spans="1:32" ht="13.5" customHeight="1" thickBot="1">
      <c r="A103" s="4" t="s">
        <v>124</v>
      </c>
      <c r="B103" s="128"/>
      <c r="C103" s="11"/>
      <c r="D103" s="30"/>
      <c r="E103" s="35"/>
      <c r="F103" s="41">
        <f t="shared" si="5"/>
        <v>0</v>
      </c>
      <c r="G103" s="42">
        <f t="shared" si="6"/>
        <v>0</v>
      </c>
      <c r="H103" s="42">
        <f t="shared" si="7"/>
        <v>0</v>
      </c>
      <c r="I103" s="42">
        <f t="shared" si="8"/>
        <v>0</v>
      </c>
      <c r="J103" s="42">
        <f t="shared" si="9"/>
        <v>0</v>
      </c>
      <c r="K103" s="42" t="str">
        <f>IF(ISBLANK(B103),"",List2!H80)</f>
        <v/>
      </c>
      <c r="L103" s="43" t="str">
        <f>IF(ISBLANK(B103),"",IF(List2!G80&lt;18,IF(SUM(E103:J103)&lt;=3,PRODUCT(SUM(E103:J103),100),300),IF(List2!G80&gt;=18,IF(SUM(E103:J103)&lt;=3,PRODUCT(SUM(E103:J103),120),360))))</f>
        <v/>
      </c>
      <c r="N103" s="16" t="s">
        <v>10</v>
      </c>
      <c r="O103" s="7"/>
      <c r="Q103" s="16" t="s">
        <v>10</v>
      </c>
      <c r="R103" s="7"/>
      <c r="U103" s="22" t="s">
        <v>10</v>
      </c>
      <c r="V103" s="7"/>
      <c r="X103" s="22" t="s">
        <v>10</v>
      </c>
      <c r="Y103" s="7"/>
      <c r="AB103" s="67">
        <v>17</v>
      </c>
      <c r="AC103" s="5"/>
      <c r="AE103" s="67">
        <v>17</v>
      </c>
      <c r="AF103" s="5"/>
    </row>
    <row r="104" spans="1:32" ht="13.5" customHeight="1" thickBot="1">
      <c r="A104" s="4" t="s">
        <v>125</v>
      </c>
      <c r="B104" s="128"/>
      <c r="C104" s="11"/>
      <c r="D104" s="30"/>
      <c r="E104" s="35"/>
      <c r="F104" s="41">
        <f t="shared" si="5"/>
        <v>0</v>
      </c>
      <c r="G104" s="42">
        <f t="shared" si="6"/>
        <v>0</v>
      </c>
      <c r="H104" s="42">
        <f t="shared" si="7"/>
        <v>0</v>
      </c>
      <c r="I104" s="42">
        <f t="shared" si="8"/>
        <v>0</v>
      </c>
      <c r="J104" s="42">
        <f t="shared" si="9"/>
        <v>0</v>
      </c>
      <c r="K104" s="42" t="str">
        <f>IF(ISBLANK(B104),"",List2!H81)</f>
        <v/>
      </c>
      <c r="L104" s="43" t="str">
        <f>IF(ISBLANK(B104),"",IF(List2!G81&lt;18,IF(SUM(E104:J104)&lt;=3,PRODUCT(SUM(E104:J104),100),300),IF(List2!G81&gt;=18,IF(SUM(E104:J104)&lt;=3,PRODUCT(SUM(E104:J104),120),360))))</f>
        <v/>
      </c>
      <c r="N104" s="147" t="s">
        <v>12</v>
      </c>
      <c r="O104" s="148"/>
      <c r="Q104" s="147" t="s">
        <v>12</v>
      </c>
      <c r="R104" s="148"/>
      <c r="U104" s="158" t="s">
        <v>12</v>
      </c>
      <c r="V104" s="159"/>
      <c r="X104" s="158" t="s">
        <v>12</v>
      </c>
      <c r="Y104" s="159"/>
      <c r="AB104" s="67">
        <v>18</v>
      </c>
      <c r="AC104" s="5"/>
      <c r="AE104" s="67">
        <v>18</v>
      </c>
      <c r="AF104" s="5"/>
    </row>
    <row r="105" spans="1:32" ht="13.5" customHeight="1" thickTop="1">
      <c r="A105" s="4" t="s">
        <v>126</v>
      </c>
      <c r="B105" s="128"/>
      <c r="C105" s="11"/>
      <c r="D105" s="30"/>
      <c r="E105" s="35"/>
      <c r="F105" s="41">
        <f t="shared" si="5"/>
        <v>0</v>
      </c>
      <c r="G105" s="42">
        <f t="shared" si="6"/>
        <v>0</v>
      </c>
      <c r="H105" s="42">
        <f t="shared" si="7"/>
        <v>0</v>
      </c>
      <c r="I105" s="42">
        <f t="shared" si="8"/>
        <v>0</v>
      </c>
      <c r="J105" s="42">
        <f t="shared" si="9"/>
        <v>0</v>
      </c>
      <c r="K105" s="42" t="str">
        <f>IF(ISBLANK(B105),"",List2!H82)</f>
        <v/>
      </c>
      <c r="L105" s="43" t="str">
        <f>IF(ISBLANK(B105),"",IF(List2!G82&lt;18,IF(SUM(E105:J105)&lt;=3,PRODUCT(SUM(E105:J105),100),300),IF(List2!G82&gt;=18,IF(SUM(E105:J105)&lt;=3,PRODUCT(SUM(E105:J105),120),360))))</f>
        <v/>
      </c>
      <c r="N105" s="17" t="s">
        <v>14</v>
      </c>
      <c r="O105" s="9"/>
      <c r="Q105" s="17" t="s">
        <v>14</v>
      </c>
      <c r="R105" s="9"/>
      <c r="U105" s="23" t="s">
        <v>14</v>
      </c>
      <c r="V105" s="9"/>
      <c r="X105" s="23" t="s">
        <v>14</v>
      </c>
      <c r="Y105" s="9"/>
      <c r="AB105" s="67">
        <v>19</v>
      </c>
      <c r="AC105" s="5"/>
      <c r="AE105" s="67">
        <v>19</v>
      </c>
      <c r="AF105" s="5"/>
    </row>
    <row r="106" spans="1:32" ht="13.5" customHeight="1" thickBot="1">
      <c r="A106" s="4" t="s">
        <v>127</v>
      </c>
      <c r="B106" s="128"/>
      <c r="C106" s="11"/>
      <c r="D106" s="30"/>
      <c r="E106" s="35"/>
      <c r="F106" s="41">
        <f t="shared" si="5"/>
        <v>0</v>
      </c>
      <c r="G106" s="42">
        <f t="shared" si="6"/>
        <v>0</v>
      </c>
      <c r="H106" s="42">
        <f t="shared" si="7"/>
        <v>0</v>
      </c>
      <c r="I106" s="42">
        <f t="shared" si="8"/>
        <v>0</v>
      </c>
      <c r="J106" s="42">
        <f t="shared" si="9"/>
        <v>0</v>
      </c>
      <c r="K106" s="42" t="str">
        <f>IF(ISBLANK(B106),"",List2!H83)</f>
        <v/>
      </c>
      <c r="L106" s="43" t="str">
        <f>IF(ISBLANK(B106),"",IF(List2!G83&lt;18,IF(SUM(E106:J106)&lt;=3,PRODUCT(SUM(E106:J106),100),300),IF(List2!G83&gt;=18,IF(SUM(E106:J106)&lt;=3,PRODUCT(SUM(E106:J106),120),360))))</f>
        <v/>
      </c>
      <c r="N106" s="18" t="s">
        <v>16</v>
      </c>
      <c r="O106" s="9"/>
      <c r="Q106" s="18" t="s">
        <v>16</v>
      </c>
      <c r="R106" s="9"/>
      <c r="U106" s="24" t="s">
        <v>16</v>
      </c>
      <c r="V106" s="9"/>
      <c r="X106" s="24" t="s">
        <v>16</v>
      </c>
      <c r="Y106" s="9"/>
      <c r="AB106" s="65">
        <v>20</v>
      </c>
      <c r="AC106" s="7"/>
      <c r="AE106" s="65">
        <v>20</v>
      </c>
      <c r="AF106" s="7"/>
    </row>
    <row r="107" spans="1:32" ht="13.5" customHeight="1">
      <c r="A107" s="4" t="s">
        <v>128</v>
      </c>
      <c r="B107" s="128"/>
      <c r="C107" s="11"/>
      <c r="D107" s="30"/>
      <c r="E107" s="35"/>
      <c r="F107" s="41">
        <f t="shared" si="5"/>
        <v>0</v>
      </c>
      <c r="G107" s="42">
        <f t="shared" si="6"/>
        <v>0</v>
      </c>
      <c r="H107" s="42">
        <f t="shared" si="7"/>
        <v>0</v>
      </c>
      <c r="I107" s="42">
        <f t="shared" si="8"/>
        <v>0</v>
      </c>
      <c r="J107" s="42">
        <f t="shared" si="9"/>
        <v>0</v>
      </c>
      <c r="K107" s="42" t="str">
        <f>IF(ISBLANK(B107),"",List2!H84)</f>
        <v/>
      </c>
      <c r="L107" s="43" t="str">
        <f>IF(ISBLANK(B107),"",IF(List2!G84&lt;18,IF(SUM(E107:J107)&lt;=3,PRODUCT(SUM(E107:J107),100),300),IF(List2!G84&gt;=18,IF(SUM(E107:J107)&lt;=3,PRODUCT(SUM(E107:J107),120),360))))</f>
        <v/>
      </c>
      <c r="N107" s="18" t="s">
        <v>18</v>
      </c>
      <c r="O107" s="9"/>
      <c r="Q107" s="18" t="s">
        <v>18</v>
      </c>
      <c r="R107" s="9"/>
      <c r="U107" s="24" t="s">
        <v>18</v>
      </c>
      <c r="V107" s="9"/>
      <c r="X107" s="24" t="s">
        <v>18</v>
      </c>
      <c r="Y107" s="9"/>
    </row>
    <row r="108" spans="1:32" ht="13.5" customHeight="1">
      <c r="A108" s="4" t="s">
        <v>129</v>
      </c>
      <c r="B108" s="128"/>
      <c r="C108" s="11"/>
      <c r="D108" s="30"/>
      <c r="E108" s="35"/>
      <c r="F108" s="41">
        <f t="shared" si="5"/>
        <v>0</v>
      </c>
      <c r="G108" s="42">
        <f t="shared" si="6"/>
        <v>0</v>
      </c>
      <c r="H108" s="42">
        <f t="shared" si="7"/>
        <v>0</v>
      </c>
      <c r="I108" s="42">
        <f t="shared" si="8"/>
        <v>0</v>
      </c>
      <c r="J108" s="42">
        <f t="shared" si="9"/>
        <v>0</v>
      </c>
      <c r="K108" s="42" t="str">
        <f>IF(ISBLANK(B108),"",List2!H85)</f>
        <v/>
      </c>
      <c r="L108" s="43" t="str">
        <f>IF(ISBLANK(B108),"",IF(List2!G85&lt;18,IF(SUM(E108:J108)&lt;=3,PRODUCT(SUM(E108:J108),100),300),IF(List2!G85&gt;=18,IF(SUM(E108:J108)&lt;=3,PRODUCT(SUM(E108:J108),120),360))))</f>
        <v/>
      </c>
      <c r="N108" s="18" t="s">
        <v>20</v>
      </c>
      <c r="O108" s="9"/>
      <c r="Q108" s="18" t="s">
        <v>20</v>
      </c>
      <c r="R108" s="9"/>
      <c r="U108" s="24" t="s">
        <v>20</v>
      </c>
      <c r="V108" s="9"/>
      <c r="X108" s="24" t="s">
        <v>20</v>
      </c>
      <c r="Y108" s="9"/>
    </row>
    <row r="109" spans="1:32" ht="15" thickBot="1">
      <c r="A109" s="4" t="s">
        <v>130</v>
      </c>
      <c r="B109" s="128"/>
      <c r="C109" s="11"/>
      <c r="D109" s="30"/>
      <c r="E109" s="35"/>
      <c r="F109" s="41">
        <f t="shared" si="5"/>
        <v>0</v>
      </c>
      <c r="G109" s="42">
        <f t="shared" si="6"/>
        <v>0</v>
      </c>
      <c r="H109" s="42">
        <f t="shared" si="7"/>
        <v>0</v>
      </c>
      <c r="I109" s="42">
        <f t="shared" si="8"/>
        <v>0</v>
      </c>
      <c r="J109" s="42">
        <f t="shared" si="9"/>
        <v>0</v>
      </c>
      <c r="K109" s="42" t="str">
        <f>IF(ISBLANK(B109),"",List2!H86)</f>
        <v/>
      </c>
      <c r="L109" s="43" t="str">
        <f>IF(ISBLANK(B109),"",IF(List2!G86&lt;18,IF(SUM(E109:J109)&lt;=3,PRODUCT(SUM(E109:J109),100),300),IF(List2!G86&gt;=18,IF(SUM(E109:J109)&lt;=3,PRODUCT(SUM(E109:J109),120),360))))</f>
        <v/>
      </c>
      <c r="N109" s="16" t="s">
        <v>22</v>
      </c>
      <c r="O109" s="32"/>
      <c r="Q109" s="16" t="s">
        <v>22</v>
      </c>
      <c r="R109" s="32"/>
      <c r="U109" s="22" t="s">
        <v>22</v>
      </c>
      <c r="V109" s="32"/>
      <c r="X109" s="22" t="s">
        <v>22</v>
      </c>
      <c r="Y109" s="32"/>
    </row>
    <row r="110" spans="1:32" ht="15" thickBot="1">
      <c r="A110" s="6" t="s">
        <v>131</v>
      </c>
      <c r="B110" s="130"/>
      <c r="C110" s="12"/>
      <c r="D110" s="31"/>
      <c r="E110" s="36"/>
      <c r="F110" s="44">
        <f t="shared" si="5"/>
        <v>0</v>
      </c>
      <c r="G110" s="45">
        <f t="shared" si="6"/>
        <v>0</v>
      </c>
      <c r="H110" s="45">
        <f t="shared" si="7"/>
        <v>0</v>
      </c>
      <c r="I110" s="45">
        <f t="shared" si="8"/>
        <v>0</v>
      </c>
      <c r="J110" s="45">
        <f t="shared" si="9"/>
        <v>0</v>
      </c>
      <c r="K110" s="45" t="str">
        <f>IF(ISBLANK(B110),"",List2!H87)</f>
        <v/>
      </c>
      <c r="L110" s="46" t="str">
        <f>IF(ISBLANK(B110),"",IF(List2!G87&lt;18,IF(SUM(E110:J110)&lt;=3,PRODUCT(SUM(E110:J110),100),300),IF(List2!G87&gt;=18,IF(SUM(E110:J110)&lt;=3,PRODUCT(SUM(E110:J110),120),360))))</f>
        <v/>
      </c>
    </row>
    <row r="111" spans="1:32">
      <c r="A111" s="127"/>
      <c r="B111" s="25"/>
      <c r="C111" s="26"/>
      <c r="D111" s="27"/>
      <c r="E111" s="27"/>
      <c r="F111" s="27"/>
      <c r="G111" s="27"/>
      <c r="H111" s="27"/>
      <c r="I111" s="27"/>
      <c r="J111" s="27"/>
      <c r="K111" s="27"/>
      <c r="L111" s="28"/>
    </row>
    <row r="112" spans="1:32">
      <c r="A112" s="127"/>
      <c r="B112" s="25"/>
      <c r="C112" s="26"/>
      <c r="D112" s="27"/>
      <c r="E112" s="27"/>
      <c r="F112" s="27"/>
      <c r="G112" s="27"/>
      <c r="H112" s="27"/>
      <c r="I112" s="27"/>
      <c r="J112" s="27"/>
      <c r="K112" s="27"/>
      <c r="L112" s="28"/>
    </row>
    <row r="113" spans="1:10">
      <c r="A113" s="127"/>
      <c r="B113" s="25"/>
      <c r="C113" s="26"/>
      <c r="D113" s="27"/>
      <c r="E113" s="27"/>
      <c r="F113" s="27"/>
      <c r="G113" s="27"/>
      <c r="H113" s="27"/>
      <c r="I113" s="27"/>
      <c r="J113" s="28"/>
    </row>
    <row r="114" spans="1:10">
      <c r="A114" s="127"/>
      <c r="B114" s="25"/>
      <c r="C114" s="26"/>
      <c r="D114" s="27"/>
      <c r="E114" s="27"/>
      <c r="F114" s="27"/>
      <c r="G114" s="27"/>
      <c r="H114" s="27"/>
      <c r="I114" s="27"/>
      <c r="J114" s="28"/>
    </row>
    <row r="115" spans="1:10">
      <c r="A115" s="127"/>
      <c r="B115" s="25"/>
      <c r="C115" s="26"/>
      <c r="D115" s="27"/>
      <c r="E115" s="27"/>
      <c r="F115" s="27"/>
      <c r="G115" s="27"/>
      <c r="H115" s="27"/>
      <c r="I115" s="27"/>
      <c r="J115" s="28"/>
    </row>
    <row r="116" spans="1:10">
      <c r="B116" s="1"/>
    </row>
    <row r="117" spans="1:10">
      <c r="B117" s="1"/>
    </row>
    <row r="118" spans="1:10">
      <c r="B118" s="1"/>
    </row>
    <row r="119" spans="1:10">
      <c r="B119" s="1"/>
    </row>
    <row r="120" spans="1:10">
      <c r="B120" s="1"/>
    </row>
  </sheetData>
  <sheetProtection selectLockedCells="1"/>
  <mergeCells count="153">
    <mergeCell ref="A21:L21"/>
    <mergeCell ref="A12:L12"/>
    <mergeCell ref="A13:K13"/>
    <mergeCell ref="A22:L22"/>
    <mergeCell ref="A20:C20"/>
    <mergeCell ref="H20:I20"/>
    <mergeCell ref="A19:L19"/>
    <mergeCell ref="D20:E20"/>
    <mergeCell ref="F20:G20"/>
    <mergeCell ref="J20:L20"/>
    <mergeCell ref="A16:B16"/>
    <mergeCell ref="A14:B14"/>
    <mergeCell ref="A15:B15"/>
    <mergeCell ref="I14:K14"/>
    <mergeCell ref="C15:K15"/>
    <mergeCell ref="C16:E16"/>
    <mergeCell ref="F16:H16"/>
    <mergeCell ref="I16:K16"/>
    <mergeCell ref="C17:E17"/>
    <mergeCell ref="F17:H17"/>
    <mergeCell ref="I17:K17"/>
    <mergeCell ref="C18:E18"/>
    <mergeCell ref="F18:H18"/>
    <mergeCell ref="I18:K18"/>
    <mergeCell ref="U5:V5"/>
    <mergeCell ref="N5:O5"/>
    <mergeCell ref="Q5:R5"/>
    <mergeCell ref="X5:Y5"/>
    <mergeCell ref="AE5:AF5"/>
    <mergeCell ref="N77:O77"/>
    <mergeCell ref="Q77:R77"/>
    <mergeCell ref="U77:V77"/>
    <mergeCell ref="X77:Y77"/>
    <mergeCell ref="AE32:AF32"/>
    <mergeCell ref="AE59:AF59"/>
    <mergeCell ref="AB5:AC5"/>
    <mergeCell ref="AB32:AC32"/>
    <mergeCell ref="U68:V68"/>
    <mergeCell ref="X68:Y68"/>
    <mergeCell ref="AB59:AC59"/>
    <mergeCell ref="U14:V14"/>
    <mergeCell ref="X14:Y14"/>
    <mergeCell ref="U23:V23"/>
    <mergeCell ref="X23:Y23"/>
    <mergeCell ref="U32:V32"/>
    <mergeCell ref="X32:Y32"/>
    <mergeCell ref="C3:L3"/>
    <mergeCell ref="C4:L4"/>
    <mergeCell ref="C5:L5"/>
    <mergeCell ref="A6:L6"/>
    <mergeCell ref="C7:L7"/>
    <mergeCell ref="C8:L8"/>
    <mergeCell ref="C9:L9"/>
    <mergeCell ref="C10:L10"/>
    <mergeCell ref="H11:L11"/>
    <mergeCell ref="N95:O95"/>
    <mergeCell ref="Q95:R95"/>
    <mergeCell ref="N104:O104"/>
    <mergeCell ref="Q104:R104"/>
    <mergeCell ref="N32:O32"/>
    <mergeCell ref="Q32:R32"/>
    <mergeCell ref="N41:O41"/>
    <mergeCell ref="Q41:R41"/>
    <mergeCell ref="N50:O50"/>
    <mergeCell ref="Q50:R50"/>
    <mergeCell ref="N59:O59"/>
    <mergeCell ref="Q59:R59"/>
    <mergeCell ref="N68:O68"/>
    <mergeCell ref="Q68:R68"/>
    <mergeCell ref="AB86:AC86"/>
    <mergeCell ref="AE86:AF86"/>
    <mergeCell ref="N86:O86"/>
    <mergeCell ref="Q86:R86"/>
    <mergeCell ref="I24:I25"/>
    <mergeCell ref="J24:J25"/>
    <mergeCell ref="A5:B5"/>
    <mergeCell ref="A2:B2"/>
    <mergeCell ref="A3:B3"/>
    <mergeCell ref="A4:B4"/>
    <mergeCell ref="D11:G11"/>
    <mergeCell ref="A9:B9"/>
    <mergeCell ref="A10:B10"/>
    <mergeCell ref="A11:B11"/>
    <mergeCell ref="A7:B7"/>
    <mergeCell ref="A8:B8"/>
    <mergeCell ref="C2:L2"/>
    <mergeCell ref="N14:O14"/>
    <mergeCell ref="Q14:R14"/>
    <mergeCell ref="N23:O23"/>
    <mergeCell ref="D23:D25"/>
    <mergeCell ref="K23:K25"/>
    <mergeCell ref="L23:L25"/>
    <mergeCell ref="A23:A25"/>
    <mergeCell ref="U95:V95"/>
    <mergeCell ref="X95:Y95"/>
    <mergeCell ref="U104:V104"/>
    <mergeCell ref="X104:Y104"/>
    <mergeCell ref="U86:V86"/>
    <mergeCell ref="X86:Y86"/>
    <mergeCell ref="U41:V41"/>
    <mergeCell ref="X41:Y41"/>
    <mergeCell ref="U50:V50"/>
    <mergeCell ref="X50:Y50"/>
    <mergeCell ref="U59:V59"/>
    <mergeCell ref="X59:Y59"/>
    <mergeCell ref="AL47:AM47"/>
    <mergeCell ref="AA1:AG1"/>
    <mergeCell ref="T1:Z1"/>
    <mergeCell ref="M1:S1"/>
    <mergeCell ref="E23:J23"/>
    <mergeCell ref="AI5:AJ5"/>
    <mergeCell ref="AL5:AM5"/>
    <mergeCell ref="AH1:AN1"/>
    <mergeCell ref="AI11:AJ11"/>
    <mergeCell ref="AL11:AM11"/>
    <mergeCell ref="AI17:AJ17"/>
    <mergeCell ref="AL17:AM17"/>
    <mergeCell ref="G24:G25"/>
    <mergeCell ref="H24:H25"/>
    <mergeCell ref="A1:L1"/>
    <mergeCell ref="Q23:R23"/>
    <mergeCell ref="A17:B17"/>
    <mergeCell ref="B23:B25"/>
    <mergeCell ref="A18:B18"/>
    <mergeCell ref="C23:C25"/>
    <mergeCell ref="E24:E25"/>
    <mergeCell ref="F24:F25"/>
    <mergeCell ref="C14:E14"/>
    <mergeCell ref="F14:H14"/>
    <mergeCell ref="AI53:AJ53"/>
    <mergeCell ref="AL53:AM53"/>
    <mergeCell ref="AP5:AQ5"/>
    <mergeCell ref="AO1:AU1"/>
    <mergeCell ref="AS5:AT5"/>
    <mergeCell ref="AP13:AQ13"/>
    <mergeCell ref="AS13:AT13"/>
    <mergeCell ref="AP21:AQ21"/>
    <mergeCell ref="AS21:AT21"/>
    <mergeCell ref="AP29:AQ29"/>
    <mergeCell ref="AS29:AT29"/>
    <mergeCell ref="AP37:AQ37"/>
    <mergeCell ref="AS37:AT37"/>
    <mergeCell ref="AP45:AQ45"/>
    <mergeCell ref="AS45:AT45"/>
    <mergeCell ref="AI23:AJ23"/>
    <mergeCell ref="AL23:AM23"/>
    <mergeCell ref="AI29:AJ29"/>
    <mergeCell ref="AL29:AM29"/>
    <mergeCell ref="AI35:AJ35"/>
    <mergeCell ref="AL35:AM35"/>
    <mergeCell ref="AI41:AJ41"/>
    <mergeCell ref="AL41:AM41"/>
    <mergeCell ref="AI47:AJ47"/>
  </mergeCells>
  <phoneticPr fontId="12" type="noConversion"/>
  <conditionalFormatting sqref="E26:J110">
    <cfRule type="cellIs" dxfId="37" priority="11" operator="greaterThan">
      <formula>1</formula>
    </cfRule>
  </conditionalFormatting>
  <conditionalFormatting sqref="B26:B110">
    <cfRule type="duplicateValues" dxfId="36" priority="4"/>
  </conditionalFormatting>
  <dataValidations count="9">
    <dataValidation allowBlank="1" showInputMessage="1" showErrorMessage="1" promptTitle="Nevyplňovat" prompt="modré buňky!" sqref="C11 H20 F26:L110"/>
    <dataValidation type="list" allowBlank="1" showInputMessage="1" showErrorMessage="1" promptTitle="klikněte na šipku vpravo" prompt="a vyberte ze seznamu" sqref="AC4 AF58 AC85 AF4 AC31 AF31 AC58 AF85">
      <formula1>DL</formula1>
    </dataValidation>
    <dataValidation allowBlank="1" showInputMessage="1" showErrorMessage="1" promptTitle="Zadávejte ve formátu" prompt="jméno a příjmení. Na celém listu musí být jména napsaná stejně!!!" sqref="O6:O10 AQ6:AQ9 AC33:AC52 AF33:AF52 AC60:AC79 AF60:AF79 AC87:AC106 Y96:Y100 V96:V100 Y87:Y91 V87:V91 Y78:Y82 V78:V82 Y69:Y73 V69:V73 Y60:Y64 V60:V64 Y51:Y55 V51:V55 Y42:Y46 V42:V46 Y33:Y37 V33:V37 Y24:Y28 V24:V28 Y15:Y19 Y6:Y10 V6:V10 B26:B110 R96:R100 O96:O100 R87:R91 O87:O91 R78:R82 O78:O82 R69:R73 O69:O73 R60:R64 O60:O64 R51:R55 O51:O55 R42:R46 O42:O46 R33:R37 O33:O37 R24:R28 O24:O28 R15:R19 AF87:AF106 R6:R10 V15:V19 O15:O19 O105:O109 R105:R109 V105:V109 Y105:Y109 AF6:AF25 AC6:AC25 AT6:AT9 AQ38:AQ41 AQ14:AQ17 AT38:AT41 AT14:AT17 AQ22:AQ25 AT22:AT25 AQ30:AQ33 AT30:AT33 AQ46:AQ49 AT46:AT49"/>
    <dataValidation type="list" allowBlank="1" showInputMessage="1" showErrorMessage="1" promptTitle="klikněte na šipku vpravo" prompt="a vyberte ze seznamu" sqref="O4 R103 O103 O13 R13 R4 R22 O22 R31 O31 R40 O40 R49 O49 R58 O58 R67 O67 R76 O76 R85 O85 R94 O94">
      <formula1>single</formula1>
    </dataValidation>
    <dataValidation type="list" allowBlank="1" showInputMessage="1" showErrorMessage="1" promptTitle="klikněte na šipku vpravo" prompt="a vyberte ze seznamu" sqref="V4 V94 Y103 V103 Y85 V85 Y76 V76 Y67 V67 Y58 V58 Y49 V49 Y40 V40 Y31 V31 Y22 V22 Y13 V13 Y4 Y94">
      <formula1>DD</formula1>
    </dataValidation>
    <dataValidation allowBlank="1" showInputMessage="1" showErrorMessage="1" promptTitle="Pokud se soutěžící účastní" prompt="disciplíny single rope speed jednotlivci pište 1, pokud ne 0._x000a__x000a_" sqref="E26:E110"/>
    <dataValidation allowBlank="1" showInputMessage="1" showErrorMessage="1" promptTitle="Zadávejte ve formátu" prompt="jméno a příjmení. Na celém listu musí být jména napsaná stejně!!!_x000a_" sqref="AJ6:AJ7 AM6:AM7 AJ48:AJ49 AM48:AM49 AJ12:AJ13 AM12:AM13 AJ18:AJ19 AM18:AM19 AJ24:AJ25 AM24:AM25 AJ30:AJ31 AM30:AM31 AJ36:AJ37 AM36:AM37 AJ42:AJ43 AM42:AM43 AJ54:AJ55 AM54:AM55"/>
    <dataValidation type="list" allowBlank="1" showInputMessage="1" showErrorMessage="1" promptTitle="klikněte na šipku vpravo" prompt="a vyberte ze seznamu" sqref="AQ4 AT4 AQ12 AT12 AQ20 AT20 AQ28 AT28 AQ36 AT36 AQ44 AT44">
      <formula1>DDF</formula1>
    </dataValidation>
    <dataValidation type="list" allowBlank="1" showInputMessage="1" showErrorMessage="1" promptTitle="klikněte na šipku vpravo" prompt="a vyberte ze seznamu_x000a_" sqref="AJ4 AM4 AJ10 AM10 AJ16 AM16 AJ22 AM22 AJ28 AM28 AJ34 AM34 AJ40 AM40 AJ46 AM46 AJ52 AM52">
      <formula1>SRF</formula1>
    </dataValidation>
  </dataValidations>
  <pageMargins left="0.70866141732283472" right="0.70866141732283472" top="0.78740157480314965" bottom="0.78740157480314965" header="0.31496062992125984" footer="0.31496062992125984"/>
  <pageSetup paperSize="9" scale="94" orientation="portrait"/>
  <rowBreaks count="1" manualBreakCount="1">
    <brk id="56" max="16383" man="1"/>
  </rowBreaks>
  <colBreaks count="1" manualBreakCount="1">
    <brk id="12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 enableFormatConditionsCalculation="0"/>
  <dimension ref="A1:DF87"/>
  <sheetViews>
    <sheetView topLeftCell="BH1" zoomScale="70" zoomScaleNormal="70" zoomScalePageLayoutView="70" workbookViewId="0">
      <selection activeCell="G3" sqref="G3"/>
    </sheetView>
  </sheetViews>
  <sheetFormatPr baseColWidth="10" defaultColWidth="8.83203125" defaultRowHeight="14" x14ac:dyDescent="0"/>
  <cols>
    <col min="1" max="3" width="8.83203125" style="47"/>
    <col min="4" max="4" width="5.83203125" bestFit="1" customWidth="1"/>
    <col min="5" max="5" width="11.33203125" bestFit="1" customWidth="1"/>
    <col min="6" max="6" width="17.1640625" customWidth="1"/>
    <col min="7" max="7" width="10.1640625" bestFit="1" customWidth="1"/>
    <col min="10" max="10" width="10.5" bestFit="1" customWidth="1"/>
    <col min="11" max="11" width="17.5" bestFit="1" customWidth="1"/>
    <col min="12" max="12" width="8.83203125" style="47"/>
    <col min="13" max="13" width="17.5" bestFit="1" customWidth="1"/>
    <col min="14" max="14" width="9.5" style="47" bestFit="1" customWidth="1"/>
    <col min="16" max="16" width="8.83203125" style="47"/>
    <col min="17" max="17" width="11.1640625" bestFit="1" customWidth="1"/>
    <col min="18" max="18" width="9.5" style="47" bestFit="1" customWidth="1"/>
    <col min="19" max="23" width="17.1640625" customWidth="1"/>
    <col min="25" max="25" width="8.83203125" style="47"/>
    <col min="26" max="26" width="11.1640625" style="54" bestFit="1" customWidth="1"/>
    <col min="28" max="32" width="17.1640625" customWidth="1"/>
    <col min="34" max="34" width="8.83203125" style="47"/>
    <col min="35" max="35" width="11.1640625" customWidth="1"/>
    <col min="37" max="56" width="17.33203125" customWidth="1"/>
    <col min="58" max="58" width="9.33203125" customWidth="1"/>
    <col min="59" max="59" width="11.33203125" bestFit="1" customWidth="1"/>
    <col min="60" max="60" width="9.5" bestFit="1" customWidth="1"/>
    <col min="61" max="62" width="17.1640625" customWidth="1"/>
    <col min="65" max="65" width="11.33203125" bestFit="1" customWidth="1"/>
    <col min="66" max="66" width="9.5" bestFit="1" customWidth="1"/>
    <col min="67" max="70" width="17.1640625" customWidth="1"/>
    <col min="73" max="73" width="11.1640625" bestFit="1" customWidth="1"/>
    <col min="74" max="74" width="9.5" style="47" bestFit="1" customWidth="1"/>
    <col min="75" max="78" width="8.83203125" style="47"/>
    <col min="79" max="79" width="9.83203125" style="47" bestFit="1" customWidth="1"/>
    <col min="81" max="81" width="11.1640625" bestFit="1" customWidth="1"/>
    <col min="82" max="82" width="9.5" bestFit="1" customWidth="1"/>
    <col min="87" max="87" width="9.83203125" bestFit="1" customWidth="1"/>
    <col min="89" max="89" width="11.1640625" bestFit="1" customWidth="1"/>
    <col min="90" max="90" width="9.5" bestFit="1" customWidth="1"/>
  </cols>
  <sheetData>
    <row r="1" spans="1:110" ht="15" thickBot="1">
      <c r="A1" s="133" t="s">
        <v>132</v>
      </c>
      <c r="B1" s="133" t="s">
        <v>133</v>
      </c>
      <c r="C1" s="133" t="s">
        <v>134</v>
      </c>
      <c r="D1" s="133" t="s">
        <v>135</v>
      </c>
      <c r="E1" s="133" t="s">
        <v>136</v>
      </c>
      <c r="F1" s="103" t="s">
        <v>12</v>
      </c>
      <c r="G1" s="103"/>
      <c r="H1" s="222" t="s">
        <v>10</v>
      </c>
      <c r="I1" s="222"/>
      <c r="J1" s="222"/>
      <c r="K1" s="19" t="s">
        <v>137</v>
      </c>
      <c r="L1" s="224" t="s">
        <v>138</v>
      </c>
      <c r="M1" s="225"/>
      <c r="N1" s="225"/>
      <c r="O1" s="71"/>
      <c r="P1" s="225" t="s">
        <v>1</v>
      </c>
      <c r="Q1" s="225"/>
      <c r="R1" s="225"/>
      <c r="S1" s="225"/>
      <c r="T1" s="225"/>
      <c r="U1" s="225"/>
      <c r="V1" s="225"/>
      <c r="W1" s="225"/>
      <c r="X1" s="72"/>
      <c r="Y1" s="219" t="s">
        <v>2</v>
      </c>
      <c r="Z1" s="219"/>
      <c r="AA1" s="219"/>
      <c r="AB1" s="219"/>
      <c r="AC1" s="219"/>
      <c r="AD1" s="219"/>
      <c r="AE1" s="219"/>
      <c r="AF1" s="219"/>
      <c r="AG1" s="72"/>
      <c r="AH1" s="223" t="s">
        <v>3</v>
      </c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6"/>
      <c r="BE1" s="72"/>
      <c r="BF1" s="223" t="s">
        <v>4</v>
      </c>
      <c r="BG1" s="223"/>
      <c r="BH1" s="223"/>
      <c r="BI1" s="223"/>
      <c r="BJ1" s="223"/>
      <c r="BK1" s="72"/>
      <c r="BL1" s="219" t="s">
        <v>5</v>
      </c>
      <c r="BM1" s="219"/>
      <c r="BN1" s="219"/>
      <c r="BO1" s="219"/>
      <c r="BP1" s="219"/>
      <c r="BQ1" s="219"/>
      <c r="BR1" s="220"/>
      <c r="BU1" s="222" t="s">
        <v>139</v>
      </c>
      <c r="BV1" s="222"/>
      <c r="BW1" s="222"/>
      <c r="BX1" s="222"/>
      <c r="BY1" s="222"/>
      <c r="BZ1" s="222"/>
      <c r="CA1" s="222"/>
      <c r="CC1" s="221" t="s">
        <v>140</v>
      </c>
      <c r="CD1" s="221"/>
      <c r="CE1" s="221"/>
      <c r="CF1" s="221"/>
      <c r="CG1" s="221"/>
      <c r="CH1" s="221"/>
      <c r="CI1" s="221"/>
      <c r="CK1" s="222" t="s">
        <v>141</v>
      </c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</row>
    <row r="2" spans="1:110" ht="15" thickBot="1">
      <c r="A2" s="135" t="s">
        <v>142</v>
      </c>
      <c r="B2" s="135" t="s">
        <v>142</v>
      </c>
      <c r="C2" s="135" t="s">
        <v>143</v>
      </c>
      <c r="D2" s="19" t="s">
        <v>144</v>
      </c>
      <c r="E2" s="19" t="s">
        <v>145</v>
      </c>
      <c r="F2" s="58" t="s">
        <v>146</v>
      </c>
      <c r="G2" s="58" t="s">
        <v>147</v>
      </c>
      <c r="H2" s="60" t="s">
        <v>148</v>
      </c>
      <c r="I2" s="60" t="s">
        <v>149</v>
      </c>
      <c r="J2" s="60" t="s">
        <v>150</v>
      </c>
      <c r="K2" s="104">
        <v>42735</v>
      </c>
      <c r="L2" s="73" t="s">
        <v>151</v>
      </c>
      <c r="M2" s="56" t="s">
        <v>146</v>
      </c>
      <c r="N2" s="56" t="s">
        <v>10</v>
      </c>
      <c r="O2" s="74"/>
      <c r="P2" s="55" t="s">
        <v>151</v>
      </c>
      <c r="Q2" s="55" t="s">
        <v>8</v>
      </c>
      <c r="R2" s="55" t="s">
        <v>10</v>
      </c>
      <c r="S2" s="55" t="s">
        <v>14</v>
      </c>
      <c r="T2" s="55" t="s">
        <v>16</v>
      </c>
      <c r="U2" s="55" t="s">
        <v>18</v>
      </c>
      <c r="V2" s="55" t="s">
        <v>20</v>
      </c>
      <c r="W2" s="55" t="s">
        <v>22</v>
      </c>
      <c r="X2" s="74"/>
      <c r="Y2" s="57" t="s">
        <v>151</v>
      </c>
      <c r="Z2" s="57" t="s">
        <v>8</v>
      </c>
      <c r="AA2" s="57" t="s">
        <v>10</v>
      </c>
      <c r="AB2" s="57" t="s">
        <v>14</v>
      </c>
      <c r="AC2" s="57" t="s">
        <v>16</v>
      </c>
      <c r="AD2" s="57" t="s">
        <v>18</v>
      </c>
      <c r="AE2" s="57" t="s">
        <v>20</v>
      </c>
      <c r="AF2" s="57" t="s">
        <v>22</v>
      </c>
      <c r="AG2" s="74"/>
      <c r="AH2" s="68" t="s">
        <v>151</v>
      </c>
      <c r="AI2" s="68" t="s">
        <v>8</v>
      </c>
      <c r="AJ2" s="68" t="s">
        <v>10</v>
      </c>
      <c r="AK2" s="68">
        <v>1</v>
      </c>
      <c r="AL2" s="68">
        <v>2</v>
      </c>
      <c r="AM2" s="68">
        <v>3</v>
      </c>
      <c r="AN2" s="68">
        <v>4</v>
      </c>
      <c r="AO2" s="68">
        <v>5</v>
      </c>
      <c r="AP2" s="68">
        <v>6</v>
      </c>
      <c r="AQ2" s="68">
        <v>7</v>
      </c>
      <c r="AR2" s="68">
        <v>8</v>
      </c>
      <c r="AS2" s="68">
        <v>9</v>
      </c>
      <c r="AT2" s="68">
        <v>10</v>
      </c>
      <c r="AU2" s="68">
        <v>11</v>
      </c>
      <c r="AV2" s="68">
        <v>12</v>
      </c>
      <c r="AW2" s="68">
        <v>13</v>
      </c>
      <c r="AX2" s="68">
        <v>14</v>
      </c>
      <c r="AY2" s="68">
        <v>15</v>
      </c>
      <c r="AZ2" s="68">
        <v>16</v>
      </c>
      <c r="BA2" s="68">
        <v>17</v>
      </c>
      <c r="BB2" s="68">
        <v>18</v>
      </c>
      <c r="BC2" s="68">
        <v>19</v>
      </c>
      <c r="BD2" s="75">
        <v>20</v>
      </c>
      <c r="BE2" s="74"/>
      <c r="BF2" s="105" t="s">
        <v>151</v>
      </c>
      <c r="BG2" s="105" t="s">
        <v>8</v>
      </c>
      <c r="BH2" s="105" t="s">
        <v>10</v>
      </c>
      <c r="BI2" s="105" t="s">
        <v>14</v>
      </c>
      <c r="BJ2" s="105" t="s">
        <v>16</v>
      </c>
      <c r="BK2" s="74"/>
      <c r="BL2" s="106" t="s">
        <v>151</v>
      </c>
      <c r="BM2" s="106" t="s">
        <v>8</v>
      </c>
      <c r="BN2" s="106" t="s">
        <v>10</v>
      </c>
      <c r="BO2" s="106" t="s">
        <v>14</v>
      </c>
      <c r="BP2" s="106" t="s">
        <v>16</v>
      </c>
      <c r="BQ2" s="106" t="s">
        <v>18</v>
      </c>
      <c r="BR2" s="106" t="s">
        <v>20</v>
      </c>
      <c r="BU2" s="70" t="s">
        <v>8</v>
      </c>
      <c r="BV2" s="55" t="s">
        <v>10</v>
      </c>
      <c r="BW2" s="55" t="s">
        <v>14</v>
      </c>
      <c r="BX2" s="55" t="s">
        <v>16</v>
      </c>
      <c r="BY2" s="55" t="s">
        <v>18</v>
      </c>
      <c r="BZ2" s="55" t="s">
        <v>20</v>
      </c>
      <c r="CA2" s="55" t="s">
        <v>22</v>
      </c>
      <c r="CC2" s="57" t="s">
        <v>8</v>
      </c>
      <c r="CD2" s="57" t="s">
        <v>10</v>
      </c>
      <c r="CE2" s="57" t="s">
        <v>14</v>
      </c>
      <c r="CF2" s="57" t="s">
        <v>16</v>
      </c>
      <c r="CG2" s="57" t="s">
        <v>18</v>
      </c>
      <c r="CH2" s="57" t="s">
        <v>20</v>
      </c>
      <c r="CI2" s="57" t="s">
        <v>22</v>
      </c>
      <c r="CK2" s="68" t="s">
        <v>8</v>
      </c>
      <c r="CL2" s="68" t="s">
        <v>10</v>
      </c>
      <c r="CM2" s="68">
        <v>1</v>
      </c>
      <c r="CN2" s="68">
        <v>2</v>
      </c>
      <c r="CO2" s="68">
        <v>3</v>
      </c>
      <c r="CP2" s="68">
        <v>4</v>
      </c>
      <c r="CQ2" s="68">
        <v>5</v>
      </c>
      <c r="CR2" s="68">
        <v>6</v>
      </c>
      <c r="CS2" s="68">
        <v>7</v>
      </c>
      <c r="CT2" s="68">
        <v>8</v>
      </c>
      <c r="CU2" s="68">
        <v>9</v>
      </c>
      <c r="CV2" s="68">
        <v>10</v>
      </c>
      <c r="CW2" s="68">
        <v>11</v>
      </c>
      <c r="CX2" s="68">
        <v>12</v>
      </c>
      <c r="CY2" s="68">
        <v>13</v>
      </c>
      <c r="CZ2" s="68">
        <v>14</v>
      </c>
      <c r="DA2" s="68">
        <v>15</v>
      </c>
      <c r="DB2" s="68">
        <v>16</v>
      </c>
      <c r="DC2" s="68">
        <v>17</v>
      </c>
      <c r="DD2" s="68">
        <v>18</v>
      </c>
      <c r="DE2" s="68">
        <v>19</v>
      </c>
      <c r="DF2" s="68">
        <v>20</v>
      </c>
    </row>
    <row r="3" spans="1:110">
      <c r="A3" s="135" t="s">
        <v>152</v>
      </c>
      <c r="B3" s="135" t="s">
        <v>152</v>
      </c>
      <c r="C3" s="135" t="s">
        <v>153</v>
      </c>
      <c r="D3" s="19" t="s">
        <v>154</v>
      </c>
      <c r="E3" s="19" t="s">
        <v>155</v>
      </c>
      <c r="F3" s="33" t="str">
        <f>IF(ISBLANK(List1!B26),"",List1!B26)</f>
        <v/>
      </c>
      <c r="G3" s="34" t="str">
        <f>IF(ISBLANK(List1!C26),"x",DATEDIF(List1!C26,($K$2),"Y"))</f>
        <v>x</v>
      </c>
      <c r="H3" s="33" t="str">
        <f>IF((G3="x"),"x",IF(AND(G3&gt;=6,G3&lt;=8),"6 - 8",IF(AND(G3&gt;=9,G3&lt;=11),"9 - 11",IF(AND(G3&gt;=12,G3&lt;=14),"12 - 14",IF(AND(G3&gt;=15,G3&lt;=17),"15 - 17",IF(AND(G3&gt;=18,G3&lt;=34),"18 - 34",IF(AND(G3&gt;34),"35+","x")))))))</f>
        <v>x</v>
      </c>
      <c r="I3" s="33" t="str">
        <f>IF((G3="x"),"x",IF(AND(G3&gt;=6,G3&lt;=12),"6 - 12",IF(AND(G3&gt;=13,G3&lt;=17),"13 - 17",IF(AND(G3&gt;=18),"18+","x"))))</f>
        <v>x</v>
      </c>
      <c r="J3" s="33" t="str">
        <f>IF((G3="x"),"x",IF(AND(G3&gt;=6,G3&lt;=15),"6 - 15",IF(AND(G3&gt;15),"16+","x")))</f>
        <v>x</v>
      </c>
      <c r="L3" s="76" t="e">
        <f>VLOOKUP(N3,$A$13:$B$18,2,FALSE)</f>
        <v>#N/A</v>
      </c>
      <c r="M3" s="33" t="str">
        <f>IF(List1!E26=1,List1!B26,"")</f>
        <v/>
      </c>
      <c r="N3" s="51" t="e">
        <f>VLOOKUP(M3,List1!$B$26:$K$110,8,FALSE)</f>
        <v>#N/A</v>
      </c>
      <c r="O3" s="74"/>
      <c r="P3" s="51" t="e">
        <f t="shared" ref="P3:P26" si="0">VLOOKUP(R3,$A$20:$B$27,2,FALSE)</f>
        <v>#N/A</v>
      </c>
      <c r="Q3" s="53">
        <f>List1!O3</f>
        <v>0</v>
      </c>
      <c r="R3" s="52">
        <f>List1!O4</f>
        <v>0</v>
      </c>
      <c r="S3" s="50">
        <f>List1!O6</f>
        <v>0</v>
      </c>
      <c r="T3" s="50">
        <f>List1!O7</f>
        <v>0</v>
      </c>
      <c r="U3" s="50">
        <f>List1!O8</f>
        <v>0</v>
      </c>
      <c r="V3" s="50">
        <f>List1!O9</f>
        <v>0</v>
      </c>
      <c r="W3" s="50">
        <f>List1!O10</f>
        <v>0</v>
      </c>
      <c r="X3" s="74"/>
      <c r="Y3" s="51" t="e">
        <f t="shared" ref="Y3:Y26" si="1">VLOOKUP(AA3,$A$29:$B$36,2,FALSE)</f>
        <v>#N/A</v>
      </c>
      <c r="Z3" s="53">
        <f>List1!V3</f>
        <v>0</v>
      </c>
      <c r="AA3" s="52">
        <f>List1!V4</f>
        <v>0</v>
      </c>
      <c r="AB3" s="50">
        <f>List1!V6</f>
        <v>0</v>
      </c>
      <c r="AC3" s="50">
        <f>List1!V7</f>
        <v>0</v>
      </c>
      <c r="AD3" s="50">
        <f>List1!V8</f>
        <v>0</v>
      </c>
      <c r="AE3" s="50">
        <f>List1!V9</f>
        <v>0</v>
      </c>
      <c r="AF3" s="50">
        <f>List1!V10</f>
        <v>0</v>
      </c>
      <c r="AG3" s="74"/>
      <c r="AH3" s="51" t="e">
        <f>VLOOKUP(AJ3,$A$38:$B$41,2,FALSE)</f>
        <v>#N/A</v>
      </c>
      <c r="AI3" s="53">
        <f>List1!AC3</f>
        <v>0</v>
      </c>
      <c r="AJ3" s="33">
        <f>List1!AC4</f>
        <v>0</v>
      </c>
      <c r="AK3" s="33">
        <f>List1!AC6</f>
        <v>0</v>
      </c>
      <c r="AL3" s="33">
        <f>List1!AC7</f>
        <v>0</v>
      </c>
      <c r="AM3" s="33">
        <f>List1!AC8</f>
        <v>0</v>
      </c>
      <c r="AN3" s="33">
        <f>List1!AC9</f>
        <v>0</v>
      </c>
      <c r="AO3" s="33">
        <f>List1!AC10</f>
        <v>0</v>
      </c>
      <c r="AP3" s="33">
        <f>List1!AC11</f>
        <v>0</v>
      </c>
      <c r="AQ3" s="33">
        <f>List1!AC12</f>
        <v>0</v>
      </c>
      <c r="AR3" s="33">
        <f>List1!AC13</f>
        <v>0</v>
      </c>
      <c r="AS3" s="33">
        <f>List1!AC14</f>
        <v>0</v>
      </c>
      <c r="AT3" s="33">
        <f>List1!AC15</f>
        <v>0</v>
      </c>
      <c r="AU3" s="33">
        <f>List1!AC16</f>
        <v>0</v>
      </c>
      <c r="AV3" s="33">
        <f>List1!AC17</f>
        <v>0</v>
      </c>
      <c r="AW3" s="33">
        <f>List1!AC18</f>
        <v>0</v>
      </c>
      <c r="AX3" s="33">
        <f>List1!AC19</f>
        <v>0</v>
      </c>
      <c r="AY3" s="33">
        <f>List1!AC20</f>
        <v>0</v>
      </c>
      <c r="AZ3" s="33">
        <f>List1!AC21</f>
        <v>0</v>
      </c>
      <c r="BA3" s="33">
        <f>List1!AC22</f>
        <v>0</v>
      </c>
      <c r="BB3" s="33">
        <f>List1!AC23</f>
        <v>0</v>
      </c>
      <c r="BC3" s="33">
        <f>List1!AC24</f>
        <v>0</v>
      </c>
      <c r="BD3" s="77">
        <f>List1!AC25</f>
        <v>0</v>
      </c>
      <c r="BE3" s="74"/>
      <c r="BF3" s="33" t="e">
        <f>VLOOKUP(BH3,$A$43:$B$44,2,FALSE)</f>
        <v>#N/A</v>
      </c>
      <c r="BG3" s="33">
        <f>List1!AJ3</f>
        <v>0</v>
      </c>
      <c r="BH3" s="33">
        <f>List1!AJ4</f>
        <v>0</v>
      </c>
      <c r="BI3" s="33">
        <f>List1!AJ6</f>
        <v>0</v>
      </c>
      <c r="BJ3" s="33">
        <f>List1!AJ7</f>
        <v>0</v>
      </c>
      <c r="BK3" s="74"/>
      <c r="BL3" s="33" t="e">
        <f>VLOOKUP(BN3,$A$46:$B$47,2,FALSE)</f>
        <v>#N/A</v>
      </c>
      <c r="BM3" s="33">
        <f>List1!AQ3</f>
        <v>0</v>
      </c>
      <c r="BN3" s="50">
        <f>List1!AQ4</f>
        <v>0</v>
      </c>
      <c r="BO3" s="50">
        <f>List1!AQ6</f>
        <v>0</v>
      </c>
      <c r="BP3" s="50">
        <f>List1!AQ7</f>
        <v>0</v>
      </c>
      <c r="BQ3" s="50">
        <f>List1!AQ8</f>
        <v>0</v>
      </c>
      <c r="BR3" s="50">
        <f>List1!AQ9</f>
        <v>0</v>
      </c>
      <c r="BU3" s="53">
        <f>Q3</f>
        <v>0</v>
      </c>
      <c r="BV3" s="51">
        <f>R3</f>
        <v>0</v>
      </c>
      <c r="BW3" s="33" t="e">
        <f>VLOOKUP(S3,$F$3:$H$87,3,FALSE)</f>
        <v>#N/A</v>
      </c>
      <c r="BX3" s="33" t="e">
        <f>VLOOKUP(T3,$F$3:$H$87,3,FALSE)</f>
        <v>#N/A</v>
      </c>
      <c r="BY3" s="33" t="e">
        <f t="shared" ref="BY3:CA18" si="2">VLOOKUP(U3,$F$3:$H$87,3,FALSE)</f>
        <v>#N/A</v>
      </c>
      <c r="BZ3" s="33" t="e">
        <f t="shared" si="2"/>
        <v>#N/A</v>
      </c>
      <c r="CA3" s="33" t="e">
        <f t="shared" si="2"/>
        <v>#N/A</v>
      </c>
      <c r="CC3" s="61">
        <f>Z3</f>
        <v>0</v>
      </c>
      <c r="CD3" s="51">
        <f>AA3</f>
        <v>0</v>
      </c>
      <c r="CE3" s="33" t="e">
        <f>VLOOKUP(AB3,$F$3:$H$87,3,FALSE)</f>
        <v>#N/A</v>
      </c>
      <c r="CF3" s="33" t="e">
        <f>VLOOKUP(AC3,$F$3:$H$87,3,FALSE)</f>
        <v>#N/A</v>
      </c>
      <c r="CG3" s="33" t="e">
        <f>VLOOKUP(AD3,$F$3:$H$87,3,FALSE)</f>
        <v>#N/A</v>
      </c>
      <c r="CH3" s="33" t="e">
        <f>VLOOKUP(AE3,$F$3:$H$87,3,FALSE)</f>
        <v>#N/A</v>
      </c>
      <c r="CI3" s="33" t="e">
        <f>VLOOKUP(AF3,$F$3:$H$87,3,FALSE)</f>
        <v>#N/A</v>
      </c>
      <c r="CK3" s="61">
        <f>AI3</f>
        <v>0</v>
      </c>
      <c r="CL3" s="69">
        <f t="shared" ref="CL3:CL10" si="3">AJ3</f>
        <v>0</v>
      </c>
      <c r="CM3" s="69" t="e">
        <f>VLOOKUP(AK3,$F$3:$I$87,4,FALSE)</f>
        <v>#N/A</v>
      </c>
      <c r="CN3" s="69" t="e">
        <f t="shared" ref="CN3:DF10" si="4">VLOOKUP(AL3,$F$3:$I$87,4,FALSE)</f>
        <v>#N/A</v>
      </c>
      <c r="CO3" s="69" t="e">
        <f t="shared" si="4"/>
        <v>#N/A</v>
      </c>
      <c r="CP3" s="69" t="e">
        <f t="shared" si="4"/>
        <v>#N/A</v>
      </c>
      <c r="CQ3" s="69" t="e">
        <f t="shared" si="4"/>
        <v>#N/A</v>
      </c>
      <c r="CR3" s="69" t="e">
        <f t="shared" si="4"/>
        <v>#N/A</v>
      </c>
      <c r="CS3" s="69" t="e">
        <f t="shared" si="4"/>
        <v>#N/A</v>
      </c>
      <c r="CT3" s="69" t="e">
        <f t="shared" si="4"/>
        <v>#N/A</v>
      </c>
      <c r="CU3" s="69" t="e">
        <f t="shared" si="4"/>
        <v>#N/A</v>
      </c>
      <c r="CV3" s="69" t="e">
        <f t="shared" si="4"/>
        <v>#N/A</v>
      </c>
      <c r="CW3" s="69" t="e">
        <f t="shared" si="4"/>
        <v>#N/A</v>
      </c>
      <c r="CX3" s="69" t="e">
        <f t="shared" si="4"/>
        <v>#N/A</v>
      </c>
      <c r="CY3" s="69" t="e">
        <f t="shared" si="4"/>
        <v>#N/A</v>
      </c>
      <c r="CZ3" s="69" t="e">
        <f t="shared" si="4"/>
        <v>#N/A</v>
      </c>
      <c r="DA3" s="69" t="e">
        <f t="shared" si="4"/>
        <v>#N/A</v>
      </c>
      <c r="DB3" s="69" t="e">
        <f t="shared" si="4"/>
        <v>#N/A</v>
      </c>
      <c r="DC3" s="69" t="e">
        <f t="shared" si="4"/>
        <v>#N/A</v>
      </c>
      <c r="DD3" s="69" t="e">
        <f t="shared" si="4"/>
        <v>#N/A</v>
      </c>
      <c r="DE3" s="69" t="e">
        <f t="shared" si="4"/>
        <v>#N/A</v>
      </c>
      <c r="DF3" s="69" t="e">
        <f t="shared" si="4"/>
        <v>#N/A</v>
      </c>
    </row>
    <row r="4" spans="1:110">
      <c r="A4" s="135" t="s">
        <v>156</v>
      </c>
      <c r="B4" s="135" t="s">
        <v>156</v>
      </c>
      <c r="C4" s="135" t="s">
        <v>157</v>
      </c>
      <c r="D4" s="19"/>
      <c r="E4" s="19"/>
      <c r="F4" s="33" t="str">
        <f>IF(ISBLANK(List1!B27),"",List1!B27)</f>
        <v/>
      </c>
      <c r="G4" s="34" t="str">
        <f ca="1">IF(ISBLANK(List1!C27),"x",DATEDIF(List1!C27,TODAY(),"Y"))</f>
        <v>x</v>
      </c>
      <c r="H4" s="33" t="str">
        <f t="shared" ref="H4:H67" ca="1" si="5">IF((G4="x"),"x",IF(AND(G4&gt;=6,G4&lt;=8),"6 - 8",IF(AND(G4&gt;=9,G4&lt;=11),"9 - 11",IF(AND(G4&gt;=12,G4&lt;=14),"12 - 14",IF(AND(G4&gt;=15,G4&lt;=17),"15 - 17",IF(AND(G4&gt;=18,G4&lt;=34),"18 - 34",IF(AND(G4&gt;34),"35+","x")))))))</f>
        <v>x</v>
      </c>
      <c r="I4" s="33" t="str">
        <f t="shared" ref="I4:I67" ca="1" si="6">IF((G4="x"),"x",IF(AND(G4&gt;=6,G4&lt;=12),"6 - 12",IF(AND(G4&gt;=13,G4&lt;=17),"13 - 17",IF(AND(G4&gt;=18),"18+","x"))))</f>
        <v>x</v>
      </c>
      <c r="J4" s="33" t="str">
        <f t="shared" ref="J4:J67" ca="1" si="7">IF((G4="x"),"x",IF(AND(G4&gt;=6,G4&lt;=15),"6 - 15",IF(AND(G4&gt;15),"16+","x")))</f>
        <v>x</v>
      </c>
      <c r="L4" s="76" t="e">
        <f t="shared" ref="L4:L67" si="8">VLOOKUP(N4,$A$13:$B$18,2,FALSE)</f>
        <v>#N/A</v>
      </c>
      <c r="M4" s="33" t="str">
        <f>IF(List1!E27=1,List1!B27,"")</f>
        <v/>
      </c>
      <c r="N4" s="51" t="e">
        <f>VLOOKUP(M4,List1!$B$26:$K$110,8,FALSE)</f>
        <v>#N/A</v>
      </c>
      <c r="O4" s="74"/>
      <c r="P4" s="51" t="e">
        <f t="shared" si="0"/>
        <v>#N/A</v>
      </c>
      <c r="Q4" s="53">
        <f>List1!R3</f>
        <v>0</v>
      </c>
      <c r="R4" s="52">
        <f>List1!R4</f>
        <v>0</v>
      </c>
      <c r="S4" s="50">
        <f>List1!R6</f>
        <v>0</v>
      </c>
      <c r="T4" s="50">
        <f>List1!R7</f>
        <v>0</v>
      </c>
      <c r="U4" s="50">
        <f>List1!R8</f>
        <v>0</v>
      </c>
      <c r="V4" s="50">
        <f>List1!R9</f>
        <v>0</v>
      </c>
      <c r="W4" s="50">
        <f>List1!R10</f>
        <v>0</v>
      </c>
      <c r="X4" s="74"/>
      <c r="Y4" s="51" t="e">
        <f t="shared" si="1"/>
        <v>#N/A</v>
      </c>
      <c r="Z4" s="53">
        <f>List1!Y3</f>
        <v>0</v>
      </c>
      <c r="AA4" s="52">
        <f>List1!Y4</f>
        <v>0</v>
      </c>
      <c r="AB4" s="50">
        <f>List1!Y6</f>
        <v>0</v>
      </c>
      <c r="AC4" s="50">
        <f>List1!Y7</f>
        <v>0</v>
      </c>
      <c r="AD4" s="50">
        <f>List1!Y8</f>
        <v>0</v>
      </c>
      <c r="AE4" s="50">
        <f>List1!Y9</f>
        <v>0</v>
      </c>
      <c r="AF4" s="50">
        <f>List1!Y10</f>
        <v>0</v>
      </c>
      <c r="AG4" s="74"/>
      <c r="AH4" s="51" t="e">
        <f t="shared" ref="AH4:AH10" si="9">VLOOKUP(AJ4,$A$38:$B$41,2,FALSE)</f>
        <v>#N/A</v>
      </c>
      <c r="AI4" s="53">
        <f>List1!AF3</f>
        <v>0</v>
      </c>
      <c r="AJ4" s="33">
        <f>List1!AF4</f>
        <v>0</v>
      </c>
      <c r="AK4" s="33">
        <f>List1!AF6</f>
        <v>0</v>
      </c>
      <c r="AL4" s="33">
        <f>List1!AF7</f>
        <v>0</v>
      </c>
      <c r="AM4" s="33">
        <f>List1!AF8</f>
        <v>0</v>
      </c>
      <c r="AN4" s="33">
        <f>List1!AF9</f>
        <v>0</v>
      </c>
      <c r="AO4" s="33">
        <f>List1!AF10</f>
        <v>0</v>
      </c>
      <c r="AP4" s="33">
        <f>List1!AF11</f>
        <v>0</v>
      </c>
      <c r="AQ4" s="33">
        <f>List1!AF12</f>
        <v>0</v>
      </c>
      <c r="AR4" s="33">
        <f>List1!AF13</f>
        <v>0</v>
      </c>
      <c r="AS4" s="33">
        <f>List1!AF14</f>
        <v>0</v>
      </c>
      <c r="AT4" s="33">
        <f>List1!AF15</f>
        <v>0</v>
      </c>
      <c r="AU4" s="33">
        <f>List1!AF16</f>
        <v>0</v>
      </c>
      <c r="AV4" s="33">
        <f>List1!AF17</f>
        <v>0</v>
      </c>
      <c r="AW4" s="33">
        <f>List1!AF18</f>
        <v>0</v>
      </c>
      <c r="AX4" s="33">
        <f>List1!AF19</f>
        <v>0</v>
      </c>
      <c r="AY4" s="33">
        <f>List1!AF20</f>
        <v>0</v>
      </c>
      <c r="AZ4" s="33">
        <f>List1!AF21</f>
        <v>0</v>
      </c>
      <c r="BA4" s="33">
        <f>List1!AF22</f>
        <v>0</v>
      </c>
      <c r="BB4" s="33">
        <f>List1!AF23</f>
        <v>0</v>
      </c>
      <c r="BC4" s="33">
        <f>List1!AF24</f>
        <v>0</v>
      </c>
      <c r="BD4" s="77">
        <f>List1!AF25</f>
        <v>0</v>
      </c>
      <c r="BE4" s="74"/>
      <c r="BF4" s="33" t="e">
        <f t="shared" ref="BF4:BF20" si="10">VLOOKUP(BH4,$A$43:$B$44,2,FALSE)</f>
        <v>#N/A</v>
      </c>
      <c r="BG4" s="33">
        <f>List1!AM3</f>
        <v>0</v>
      </c>
      <c r="BH4" s="33">
        <f>List1!AM4</f>
        <v>0</v>
      </c>
      <c r="BI4" s="33">
        <f>List1!AM6</f>
        <v>0</v>
      </c>
      <c r="BJ4" s="33">
        <f>List1!AM7</f>
        <v>0</v>
      </c>
      <c r="BK4" s="74"/>
      <c r="BL4" s="33" t="e">
        <f t="shared" ref="BL4:BL14" si="11">VLOOKUP(BN4,$A$46:$B$47,2,FALSE)</f>
        <v>#N/A</v>
      </c>
      <c r="BM4" s="33">
        <f>List1!AT3</f>
        <v>0</v>
      </c>
      <c r="BN4" s="50">
        <f>List1!AT4</f>
        <v>0</v>
      </c>
      <c r="BO4" s="50">
        <f>List1!AT6</f>
        <v>0</v>
      </c>
      <c r="BP4" s="50">
        <f>List1!AT7</f>
        <v>0</v>
      </c>
      <c r="BQ4" s="50">
        <f>List1!AT8</f>
        <v>0</v>
      </c>
      <c r="BR4" s="50">
        <f>List1!AT9</f>
        <v>0</v>
      </c>
      <c r="BU4" s="53">
        <f t="shared" ref="BU4:BU26" si="12">Q4</f>
        <v>0</v>
      </c>
      <c r="BV4" s="51">
        <f t="shared" ref="BV4:BV26" si="13">R4</f>
        <v>0</v>
      </c>
      <c r="BW4" s="33" t="e">
        <f t="shared" ref="BW4:BW26" si="14">VLOOKUP(S4,$F$3:$H$87,3,FALSE)</f>
        <v>#N/A</v>
      </c>
      <c r="BX4" s="33" t="e">
        <f t="shared" ref="BX4:CA26" si="15">VLOOKUP(T4,$F$3:$H$87,3,FALSE)</f>
        <v>#N/A</v>
      </c>
      <c r="BY4" s="33" t="e">
        <f t="shared" si="2"/>
        <v>#N/A</v>
      </c>
      <c r="BZ4" s="33" t="e">
        <f t="shared" si="2"/>
        <v>#N/A</v>
      </c>
      <c r="CA4" s="33" t="e">
        <f t="shared" si="2"/>
        <v>#N/A</v>
      </c>
      <c r="CC4" s="61">
        <f t="shared" ref="CC4:CC26" si="16">Z4</f>
        <v>0</v>
      </c>
      <c r="CD4" s="51">
        <f t="shared" ref="CD4:CD26" si="17">AA4</f>
        <v>0</v>
      </c>
      <c r="CE4" s="33" t="e">
        <f t="shared" ref="CE4:CE26" si="18">VLOOKUP(AB4,$F$3:$H$87,3,FALSE)</f>
        <v>#N/A</v>
      </c>
      <c r="CF4" s="33" t="e">
        <f t="shared" ref="CF4:CF26" si="19">VLOOKUP(AC4,$F$3:$H$87,3,FALSE)</f>
        <v>#N/A</v>
      </c>
      <c r="CG4" s="33" t="e">
        <f t="shared" ref="CG4:CG26" si="20">VLOOKUP(AD4,$F$3:$H$87,3,FALSE)</f>
        <v>#N/A</v>
      </c>
      <c r="CH4" s="33" t="e">
        <f t="shared" ref="CH4:CH26" si="21">VLOOKUP(AE4,$F$3:$H$87,3,FALSE)</f>
        <v>#N/A</v>
      </c>
      <c r="CI4" s="33" t="e">
        <f t="shared" ref="CI4:CI26" si="22">VLOOKUP(AF4,$F$3:$H$87,3,FALSE)</f>
        <v>#N/A</v>
      </c>
      <c r="CK4" s="61">
        <f t="shared" ref="CK4:CK10" si="23">AI4</f>
        <v>0</v>
      </c>
      <c r="CL4" s="69">
        <f t="shared" si="3"/>
        <v>0</v>
      </c>
      <c r="CM4" s="69" t="e">
        <f t="shared" ref="CM4:CM10" si="24">VLOOKUP(AK4,$F$3:$I$87,4,FALSE)</f>
        <v>#N/A</v>
      </c>
      <c r="CN4" s="69" t="e">
        <f t="shared" si="4"/>
        <v>#N/A</v>
      </c>
      <c r="CO4" s="69" t="e">
        <f t="shared" si="4"/>
        <v>#N/A</v>
      </c>
      <c r="CP4" s="69" t="e">
        <f t="shared" si="4"/>
        <v>#N/A</v>
      </c>
      <c r="CQ4" s="69" t="e">
        <f t="shared" si="4"/>
        <v>#N/A</v>
      </c>
      <c r="CR4" s="69" t="e">
        <f t="shared" si="4"/>
        <v>#N/A</v>
      </c>
      <c r="CS4" s="69" t="e">
        <f t="shared" si="4"/>
        <v>#N/A</v>
      </c>
      <c r="CT4" s="69" t="e">
        <f t="shared" si="4"/>
        <v>#N/A</v>
      </c>
      <c r="CU4" s="69" t="e">
        <f t="shared" si="4"/>
        <v>#N/A</v>
      </c>
      <c r="CV4" s="69" t="e">
        <f t="shared" si="4"/>
        <v>#N/A</v>
      </c>
      <c r="CW4" s="69" t="e">
        <f t="shared" si="4"/>
        <v>#N/A</v>
      </c>
      <c r="CX4" s="69" t="e">
        <f t="shared" si="4"/>
        <v>#N/A</v>
      </c>
      <c r="CY4" s="69" t="e">
        <f t="shared" si="4"/>
        <v>#N/A</v>
      </c>
      <c r="CZ4" s="69" t="e">
        <f t="shared" si="4"/>
        <v>#N/A</v>
      </c>
      <c r="DA4" s="69" t="e">
        <f t="shared" si="4"/>
        <v>#N/A</v>
      </c>
      <c r="DB4" s="69" t="e">
        <f t="shared" si="4"/>
        <v>#N/A</v>
      </c>
      <c r="DC4" s="69" t="e">
        <f t="shared" si="4"/>
        <v>#N/A</v>
      </c>
      <c r="DD4" s="69" t="e">
        <f t="shared" si="4"/>
        <v>#N/A</v>
      </c>
      <c r="DE4" s="69" t="e">
        <f t="shared" si="4"/>
        <v>#N/A</v>
      </c>
      <c r="DF4" s="69" t="e">
        <f t="shared" si="4"/>
        <v>#N/A</v>
      </c>
    </row>
    <row r="5" spans="1:110">
      <c r="A5" s="135" t="s">
        <v>158</v>
      </c>
      <c r="B5" s="135" t="s">
        <v>158</v>
      </c>
      <c r="C5" s="135" t="s">
        <v>159</v>
      </c>
      <c r="D5" s="19"/>
      <c r="E5" s="19"/>
      <c r="F5" s="33" t="str">
        <f>IF(ISBLANK(List1!B28),"",List1!B28)</f>
        <v/>
      </c>
      <c r="G5" s="34" t="str">
        <f ca="1">IF(ISBLANK(List1!C28),"x",DATEDIF(List1!C28,TODAY(),"Y"))</f>
        <v>x</v>
      </c>
      <c r="H5" s="33" t="str">
        <f t="shared" ca="1" si="5"/>
        <v>x</v>
      </c>
      <c r="I5" s="33" t="str">
        <f t="shared" ca="1" si="6"/>
        <v>x</v>
      </c>
      <c r="J5" s="33" t="str">
        <f t="shared" ca="1" si="7"/>
        <v>x</v>
      </c>
      <c r="L5" s="76" t="e">
        <f t="shared" si="8"/>
        <v>#N/A</v>
      </c>
      <c r="M5" s="33" t="str">
        <f>IF(List1!E28=1,List1!B28,"")</f>
        <v/>
      </c>
      <c r="N5" s="51" t="e">
        <f>VLOOKUP(M5,List1!$B$26:$K$110,8,FALSE)</f>
        <v>#N/A</v>
      </c>
      <c r="O5" s="74"/>
      <c r="P5" s="51" t="e">
        <f t="shared" si="0"/>
        <v>#N/A</v>
      </c>
      <c r="Q5" s="53">
        <f>List1!O12</f>
        <v>0</v>
      </c>
      <c r="R5" s="52">
        <f>List1!O13</f>
        <v>0</v>
      </c>
      <c r="S5" s="50">
        <f>List1!O15</f>
        <v>0</v>
      </c>
      <c r="T5" s="50">
        <f>List1!O16</f>
        <v>0</v>
      </c>
      <c r="U5" s="50">
        <f>List1!O17</f>
        <v>0</v>
      </c>
      <c r="V5" s="50">
        <f>List1!O18</f>
        <v>0</v>
      </c>
      <c r="W5" s="50">
        <f>List1!O19</f>
        <v>0</v>
      </c>
      <c r="X5" s="74"/>
      <c r="Y5" s="51" t="e">
        <f t="shared" si="1"/>
        <v>#N/A</v>
      </c>
      <c r="Z5" s="53">
        <f>List1!V12</f>
        <v>0</v>
      </c>
      <c r="AA5" s="52">
        <f>List1!V13</f>
        <v>0</v>
      </c>
      <c r="AB5" s="50">
        <f>List1!V15</f>
        <v>0</v>
      </c>
      <c r="AC5" s="50">
        <f>List1!V16</f>
        <v>0</v>
      </c>
      <c r="AD5" s="50">
        <f>List1!V17</f>
        <v>0</v>
      </c>
      <c r="AE5" s="50">
        <f>List1!V18</f>
        <v>0</v>
      </c>
      <c r="AF5" s="50">
        <f>List1!V19</f>
        <v>0</v>
      </c>
      <c r="AG5" s="74"/>
      <c r="AH5" s="51" t="e">
        <f t="shared" si="9"/>
        <v>#N/A</v>
      </c>
      <c r="AI5" s="53">
        <f>List1!AC30</f>
        <v>0</v>
      </c>
      <c r="AJ5" s="33">
        <f>List1!AC31</f>
        <v>0</v>
      </c>
      <c r="AK5" s="33">
        <f>List1!AC33</f>
        <v>0</v>
      </c>
      <c r="AL5" s="33">
        <f>List1!AC34</f>
        <v>0</v>
      </c>
      <c r="AM5" s="33">
        <f>List1!AC35</f>
        <v>0</v>
      </c>
      <c r="AN5" s="33">
        <f>List1!AC36</f>
        <v>0</v>
      </c>
      <c r="AO5" s="33">
        <f>List1!AC37</f>
        <v>0</v>
      </c>
      <c r="AP5" s="33">
        <f>List1!AC38</f>
        <v>0</v>
      </c>
      <c r="AQ5" s="33">
        <f>List1!AC39</f>
        <v>0</v>
      </c>
      <c r="AR5" s="33">
        <f>List1!AC40</f>
        <v>0</v>
      </c>
      <c r="AS5" s="33">
        <f>List1!AC41</f>
        <v>0</v>
      </c>
      <c r="AT5" s="33">
        <f>List1!AC42</f>
        <v>0</v>
      </c>
      <c r="AU5" s="33">
        <f>List1!AC43</f>
        <v>0</v>
      </c>
      <c r="AV5" s="33">
        <f>List1!AC44</f>
        <v>0</v>
      </c>
      <c r="AW5" s="33">
        <f>List1!AC45</f>
        <v>0</v>
      </c>
      <c r="AX5" s="33">
        <f>List1!AC46</f>
        <v>0</v>
      </c>
      <c r="AY5" s="33">
        <f>List1!AC47</f>
        <v>0</v>
      </c>
      <c r="AZ5" s="33">
        <f>List1!AC48</f>
        <v>0</v>
      </c>
      <c r="BA5" s="33">
        <f>List1!AC49</f>
        <v>0</v>
      </c>
      <c r="BB5" s="33">
        <f>List1!AC50</f>
        <v>0</v>
      </c>
      <c r="BC5" s="33">
        <f>List1!AC51</f>
        <v>0</v>
      </c>
      <c r="BD5" s="77">
        <f>List1!AC52</f>
        <v>0</v>
      </c>
      <c r="BE5" s="74"/>
      <c r="BF5" s="33" t="e">
        <f t="shared" si="10"/>
        <v>#N/A</v>
      </c>
      <c r="BG5" s="33">
        <f>List1!AJ9</f>
        <v>0</v>
      </c>
      <c r="BH5" s="33">
        <f>List1!AJ10</f>
        <v>0</v>
      </c>
      <c r="BI5" s="33">
        <f>List1!AJ12</f>
        <v>0</v>
      </c>
      <c r="BJ5" s="33">
        <f>List1!AJ13</f>
        <v>0</v>
      </c>
      <c r="BK5" s="74"/>
      <c r="BL5" s="33" t="e">
        <f t="shared" si="11"/>
        <v>#N/A</v>
      </c>
      <c r="BM5" s="33">
        <f>List1!AQ11</f>
        <v>0</v>
      </c>
      <c r="BN5" s="50">
        <f>List1!AQ12</f>
        <v>0</v>
      </c>
      <c r="BO5" s="50">
        <f>List1!AQ14</f>
        <v>0</v>
      </c>
      <c r="BP5" s="50">
        <f>List1!AQ15</f>
        <v>0</v>
      </c>
      <c r="BQ5" s="50">
        <f>List1!AQ16</f>
        <v>0</v>
      </c>
      <c r="BR5" s="50">
        <f>List1!AQ17</f>
        <v>0</v>
      </c>
      <c r="BU5" s="53">
        <f t="shared" si="12"/>
        <v>0</v>
      </c>
      <c r="BV5" s="51">
        <f t="shared" si="13"/>
        <v>0</v>
      </c>
      <c r="BW5" s="33" t="e">
        <f t="shared" si="14"/>
        <v>#N/A</v>
      </c>
      <c r="BX5" s="33" t="e">
        <f t="shared" si="15"/>
        <v>#N/A</v>
      </c>
      <c r="BY5" s="33" t="e">
        <f t="shared" si="2"/>
        <v>#N/A</v>
      </c>
      <c r="BZ5" s="33" t="e">
        <f t="shared" si="2"/>
        <v>#N/A</v>
      </c>
      <c r="CA5" s="33" t="e">
        <f t="shared" si="2"/>
        <v>#N/A</v>
      </c>
      <c r="CC5" s="61">
        <f t="shared" si="16"/>
        <v>0</v>
      </c>
      <c r="CD5" s="51">
        <f t="shared" si="17"/>
        <v>0</v>
      </c>
      <c r="CE5" s="33" t="e">
        <f t="shared" si="18"/>
        <v>#N/A</v>
      </c>
      <c r="CF5" s="33" t="e">
        <f t="shared" si="19"/>
        <v>#N/A</v>
      </c>
      <c r="CG5" s="33" t="e">
        <f t="shared" si="20"/>
        <v>#N/A</v>
      </c>
      <c r="CH5" s="33" t="e">
        <f t="shared" si="21"/>
        <v>#N/A</v>
      </c>
      <c r="CI5" s="33" t="e">
        <f t="shared" si="22"/>
        <v>#N/A</v>
      </c>
      <c r="CK5" s="61">
        <f t="shared" si="23"/>
        <v>0</v>
      </c>
      <c r="CL5" s="69">
        <f t="shared" si="3"/>
        <v>0</v>
      </c>
      <c r="CM5" s="69" t="e">
        <f t="shared" si="24"/>
        <v>#N/A</v>
      </c>
      <c r="CN5" s="69" t="e">
        <f t="shared" si="4"/>
        <v>#N/A</v>
      </c>
      <c r="CO5" s="69" t="e">
        <f t="shared" si="4"/>
        <v>#N/A</v>
      </c>
      <c r="CP5" s="69" t="e">
        <f t="shared" si="4"/>
        <v>#N/A</v>
      </c>
      <c r="CQ5" s="69" t="e">
        <f t="shared" si="4"/>
        <v>#N/A</v>
      </c>
      <c r="CR5" s="69" t="e">
        <f t="shared" si="4"/>
        <v>#N/A</v>
      </c>
      <c r="CS5" s="69" t="e">
        <f t="shared" si="4"/>
        <v>#N/A</v>
      </c>
      <c r="CT5" s="69" t="e">
        <f t="shared" si="4"/>
        <v>#N/A</v>
      </c>
      <c r="CU5" s="69" t="e">
        <f t="shared" si="4"/>
        <v>#N/A</v>
      </c>
      <c r="CV5" s="69" t="e">
        <f t="shared" si="4"/>
        <v>#N/A</v>
      </c>
      <c r="CW5" s="69" t="e">
        <f t="shared" si="4"/>
        <v>#N/A</v>
      </c>
      <c r="CX5" s="69" t="e">
        <f t="shared" si="4"/>
        <v>#N/A</v>
      </c>
      <c r="CY5" s="69" t="e">
        <f t="shared" si="4"/>
        <v>#N/A</v>
      </c>
      <c r="CZ5" s="69" t="e">
        <f t="shared" si="4"/>
        <v>#N/A</v>
      </c>
      <c r="DA5" s="69" t="e">
        <f t="shared" si="4"/>
        <v>#N/A</v>
      </c>
      <c r="DB5" s="69" t="e">
        <f t="shared" si="4"/>
        <v>#N/A</v>
      </c>
      <c r="DC5" s="69" t="e">
        <f t="shared" si="4"/>
        <v>#N/A</v>
      </c>
      <c r="DD5" s="69" t="e">
        <f t="shared" si="4"/>
        <v>#N/A</v>
      </c>
      <c r="DE5" s="69" t="e">
        <f t="shared" si="4"/>
        <v>#N/A</v>
      </c>
      <c r="DF5" s="69" t="e">
        <f t="shared" si="4"/>
        <v>#N/A</v>
      </c>
    </row>
    <row r="6" spans="1:110">
      <c r="A6" s="135" t="s">
        <v>160</v>
      </c>
      <c r="B6" s="135" t="s">
        <v>160</v>
      </c>
      <c r="C6" s="135"/>
      <c r="D6" s="19"/>
      <c r="E6" s="19"/>
      <c r="F6" s="33" t="str">
        <f>IF(ISBLANK(List1!B29),"",List1!B29)</f>
        <v/>
      </c>
      <c r="G6" s="34" t="str">
        <f ca="1">IF(ISBLANK(List1!C29),"x",DATEDIF(List1!C29,TODAY(),"Y"))</f>
        <v>x</v>
      </c>
      <c r="H6" s="33" t="str">
        <f t="shared" ca="1" si="5"/>
        <v>x</v>
      </c>
      <c r="I6" s="33" t="str">
        <f t="shared" ca="1" si="6"/>
        <v>x</v>
      </c>
      <c r="J6" s="33" t="str">
        <f t="shared" ca="1" si="7"/>
        <v>x</v>
      </c>
      <c r="L6" s="76" t="e">
        <f t="shared" si="8"/>
        <v>#N/A</v>
      </c>
      <c r="M6" s="33" t="str">
        <f>IF(List1!E29=1,List1!B29,"")</f>
        <v/>
      </c>
      <c r="N6" s="51" t="e">
        <f>VLOOKUP(M6,List1!$B$26:$K$110,8,FALSE)</f>
        <v>#N/A</v>
      </c>
      <c r="O6" s="74"/>
      <c r="P6" s="51" t="e">
        <f t="shared" si="0"/>
        <v>#N/A</v>
      </c>
      <c r="Q6" s="53">
        <f>List1!R12</f>
        <v>0</v>
      </c>
      <c r="R6" s="52">
        <f>List1!R13</f>
        <v>0</v>
      </c>
      <c r="S6" s="50">
        <f>List1!R15</f>
        <v>0</v>
      </c>
      <c r="T6" s="50">
        <f>List1!R16</f>
        <v>0</v>
      </c>
      <c r="U6" s="50">
        <f>List1!R17</f>
        <v>0</v>
      </c>
      <c r="V6" s="50">
        <f>List1!R18</f>
        <v>0</v>
      </c>
      <c r="W6" s="50">
        <f>List1!R18</f>
        <v>0</v>
      </c>
      <c r="X6" s="74"/>
      <c r="Y6" s="51" t="e">
        <f t="shared" si="1"/>
        <v>#N/A</v>
      </c>
      <c r="Z6" s="53">
        <f>List1!Y12</f>
        <v>0</v>
      </c>
      <c r="AA6" s="52">
        <f>List1!Y13</f>
        <v>0</v>
      </c>
      <c r="AB6" s="50">
        <f>List1!Y15</f>
        <v>0</v>
      </c>
      <c r="AC6" s="50">
        <f>List1!Y16</f>
        <v>0</v>
      </c>
      <c r="AD6" s="50">
        <f>List1!Y17</f>
        <v>0</v>
      </c>
      <c r="AE6" s="50">
        <f>List1!Y18</f>
        <v>0</v>
      </c>
      <c r="AF6" s="50">
        <f>List1!Y18</f>
        <v>0</v>
      </c>
      <c r="AG6" s="74"/>
      <c r="AH6" s="51" t="e">
        <f t="shared" si="9"/>
        <v>#N/A</v>
      </c>
      <c r="AI6" s="53">
        <f>List1!AF30</f>
        <v>0</v>
      </c>
      <c r="AJ6" s="33">
        <f>List1!AF31</f>
        <v>0</v>
      </c>
      <c r="AK6" s="33">
        <f>List1!AF33</f>
        <v>0</v>
      </c>
      <c r="AL6" s="33">
        <f>List1!AF34</f>
        <v>0</v>
      </c>
      <c r="AM6" s="33">
        <f>List1!AF35</f>
        <v>0</v>
      </c>
      <c r="AN6" s="33">
        <f>List1!AF36</f>
        <v>0</v>
      </c>
      <c r="AO6" s="33">
        <f>List1!AF37</f>
        <v>0</v>
      </c>
      <c r="AP6" s="33">
        <f>List1!AF38</f>
        <v>0</v>
      </c>
      <c r="AQ6" s="33">
        <f>List1!AF39</f>
        <v>0</v>
      </c>
      <c r="AR6" s="33">
        <f>List1!AF40</f>
        <v>0</v>
      </c>
      <c r="AS6" s="33">
        <f>List1!AF41</f>
        <v>0</v>
      </c>
      <c r="AT6" s="33">
        <f>List1!AF42</f>
        <v>0</v>
      </c>
      <c r="AU6" s="33">
        <f>List1!AF43</f>
        <v>0</v>
      </c>
      <c r="AV6" s="33">
        <f>List1!AF44</f>
        <v>0</v>
      </c>
      <c r="AW6" s="33">
        <f>List1!AF45</f>
        <v>0</v>
      </c>
      <c r="AX6" s="33">
        <f>List1!AF46</f>
        <v>0</v>
      </c>
      <c r="AY6" s="33">
        <f>List1!AF47</f>
        <v>0</v>
      </c>
      <c r="AZ6" s="33">
        <f>List1!AF48</f>
        <v>0</v>
      </c>
      <c r="BA6" s="33">
        <f>List1!AF48</f>
        <v>0</v>
      </c>
      <c r="BB6" s="33">
        <f>List1!AF50</f>
        <v>0</v>
      </c>
      <c r="BC6" s="33">
        <f>List1!AF51</f>
        <v>0</v>
      </c>
      <c r="BD6" s="77">
        <f>List1!AF52</f>
        <v>0</v>
      </c>
      <c r="BE6" s="74"/>
      <c r="BF6" s="33" t="e">
        <f t="shared" si="10"/>
        <v>#N/A</v>
      </c>
      <c r="BG6" s="33">
        <f>List1!AM9</f>
        <v>0</v>
      </c>
      <c r="BH6" s="33">
        <f>List1!AM10</f>
        <v>0</v>
      </c>
      <c r="BI6" s="33">
        <f>List1!AM12</f>
        <v>0</v>
      </c>
      <c r="BJ6" s="33">
        <f>List1!AM13</f>
        <v>0</v>
      </c>
      <c r="BK6" s="74"/>
      <c r="BL6" s="33" t="e">
        <f t="shared" si="11"/>
        <v>#N/A</v>
      </c>
      <c r="BM6" s="33">
        <f>List1!AT11</f>
        <v>0</v>
      </c>
      <c r="BN6" s="50">
        <f>List1!AT12</f>
        <v>0</v>
      </c>
      <c r="BO6" s="50">
        <f>List1!AT14</f>
        <v>0</v>
      </c>
      <c r="BP6" s="50">
        <f>List1!AT15</f>
        <v>0</v>
      </c>
      <c r="BQ6" s="50">
        <f>List1!AT16</f>
        <v>0</v>
      </c>
      <c r="BR6" s="50">
        <f>List1!AT17</f>
        <v>0</v>
      </c>
      <c r="BU6" s="53">
        <f t="shared" si="12"/>
        <v>0</v>
      </c>
      <c r="BV6" s="51">
        <f t="shared" si="13"/>
        <v>0</v>
      </c>
      <c r="BW6" s="33" t="e">
        <f t="shared" si="14"/>
        <v>#N/A</v>
      </c>
      <c r="BX6" s="33" t="e">
        <f t="shared" si="15"/>
        <v>#N/A</v>
      </c>
      <c r="BY6" s="33" t="e">
        <f t="shared" si="2"/>
        <v>#N/A</v>
      </c>
      <c r="BZ6" s="33" t="e">
        <f t="shared" si="2"/>
        <v>#N/A</v>
      </c>
      <c r="CA6" s="33" t="e">
        <f t="shared" si="2"/>
        <v>#N/A</v>
      </c>
      <c r="CC6" s="61">
        <f t="shared" si="16"/>
        <v>0</v>
      </c>
      <c r="CD6" s="51">
        <f t="shared" si="17"/>
        <v>0</v>
      </c>
      <c r="CE6" s="33" t="e">
        <f t="shared" si="18"/>
        <v>#N/A</v>
      </c>
      <c r="CF6" s="33" t="e">
        <f t="shared" si="19"/>
        <v>#N/A</v>
      </c>
      <c r="CG6" s="33" t="e">
        <f t="shared" si="20"/>
        <v>#N/A</v>
      </c>
      <c r="CH6" s="33" t="e">
        <f t="shared" si="21"/>
        <v>#N/A</v>
      </c>
      <c r="CI6" s="33" t="e">
        <f t="shared" si="22"/>
        <v>#N/A</v>
      </c>
      <c r="CK6" s="61">
        <f t="shared" si="23"/>
        <v>0</v>
      </c>
      <c r="CL6" s="69">
        <f t="shared" si="3"/>
        <v>0</v>
      </c>
      <c r="CM6" s="69" t="e">
        <f t="shared" si="24"/>
        <v>#N/A</v>
      </c>
      <c r="CN6" s="69" t="e">
        <f t="shared" si="4"/>
        <v>#N/A</v>
      </c>
      <c r="CO6" s="69" t="e">
        <f t="shared" si="4"/>
        <v>#N/A</v>
      </c>
      <c r="CP6" s="69" t="e">
        <f t="shared" si="4"/>
        <v>#N/A</v>
      </c>
      <c r="CQ6" s="69" t="e">
        <f t="shared" si="4"/>
        <v>#N/A</v>
      </c>
      <c r="CR6" s="69" t="e">
        <f t="shared" si="4"/>
        <v>#N/A</v>
      </c>
      <c r="CS6" s="69" t="e">
        <f t="shared" si="4"/>
        <v>#N/A</v>
      </c>
      <c r="CT6" s="69" t="e">
        <f t="shared" si="4"/>
        <v>#N/A</v>
      </c>
      <c r="CU6" s="69" t="e">
        <f t="shared" si="4"/>
        <v>#N/A</v>
      </c>
      <c r="CV6" s="69" t="e">
        <f t="shared" si="4"/>
        <v>#N/A</v>
      </c>
      <c r="CW6" s="69" t="e">
        <f t="shared" si="4"/>
        <v>#N/A</v>
      </c>
      <c r="CX6" s="69" t="e">
        <f t="shared" si="4"/>
        <v>#N/A</v>
      </c>
      <c r="CY6" s="69" t="e">
        <f t="shared" si="4"/>
        <v>#N/A</v>
      </c>
      <c r="CZ6" s="69" t="e">
        <f t="shared" si="4"/>
        <v>#N/A</v>
      </c>
      <c r="DA6" s="69" t="e">
        <f t="shared" si="4"/>
        <v>#N/A</v>
      </c>
      <c r="DB6" s="69" t="e">
        <f t="shared" si="4"/>
        <v>#N/A</v>
      </c>
      <c r="DC6" s="69" t="e">
        <f t="shared" si="4"/>
        <v>#N/A</v>
      </c>
      <c r="DD6" s="69" t="e">
        <f t="shared" si="4"/>
        <v>#N/A</v>
      </c>
      <c r="DE6" s="69" t="e">
        <f t="shared" si="4"/>
        <v>#N/A</v>
      </c>
      <c r="DF6" s="69" t="e">
        <f t="shared" si="4"/>
        <v>#N/A</v>
      </c>
    </row>
    <row r="7" spans="1:110">
      <c r="A7" s="135" t="s">
        <v>161</v>
      </c>
      <c r="B7" s="135" t="s">
        <v>161</v>
      </c>
      <c r="C7" s="135"/>
      <c r="D7" s="19"/>
      <c r="E7" s="19"/>
      <c r="F7" s="33" t="str">
        <f>IF(ISBLANK(List1!B30),"",List1!B30)</f>
        <v/>
      </c>
      <c r="G7" s="34" t="str">
        <f ca="1">IF(ISBLANK(List1!C30),"x",DATEDIF(List1!C30,TODAY(),"Y"))</f>
        <v>x</v>
      </c>
      <c r="H7" s="33" t="str">
        <f t="shared" ca="1" si="5"/>
        <v>x</v>
      </c>
      <c r="I7" s="33" t="str">
        <f t="shared" ca="1" si="6"/>
        <v>x</v>
      </c>
      <c r="J7" s="33" t="str">
        <f t="shared" ca="1" si="7"/>
        <v>x</v>
      </c>
      <c r="L7" s="76" t="e">
        <f t="shared" si="8"/>
        <v>#N/A</v>
      </c>
      <c r="M7" s="33" t="str">
        <f>IF(List1!E30=1,List1!B30,"")</f>
        <v/>
      </c>
      <c r="N7" s="51" t="e">
        <f>VLOOKUP(M7,List1!$B$26:$K$110,8,FALSE)</f>
        <v>#N/A</v>
      </c>
      <c r="O7" s="74"/>
      <c r="P7" s="51" t="e">
        <f t="shared" si="0"/>
        <v>#N/A</v>
      </c>
      <c r="Q7" s="53">
        <f>List1!O21</f>
        <v>0</v>
      </c>
      <c r="R7" s="52">
        <f>List1!O22</f>
        <v>0</v>
      </c>
      <c r="S7" s="50">
        <f>List1!O24</f>
        <v>0</v>
      </c>
      <c r="T7" s="50">
        <f>List1!O25</f>
        <v>0</v>
      </c>
      <c r="U7" s="50">
        <f>List1!O26</f>
        <v>0</v>
      </c>
      <c r="V7" s="50">
        <f>List1!O27</f>
        <v>0</v>
      </c>
      <c r="W7" s="50">
        <f>List1!O28</f>
        <v>0</v>
      </c>
      <c r="X7" s="74"/>
      <c r="Y7" s="51" t="e">
        <f t="shared" si="1"/>
        <v>#N/A</v>
      </c>
      <c r="Z7" s="53">
        <f>List1!V21</f>
        <v>0</v>
      </c>
      <c r="AA7" s="52">
        <f>List1!V22</f>
        <v>0</v>
      </c>
      <c r="AB7" s="50">
        <f>List1!V24</f>
        <v>0</v>
      </c>
      <c r="AC7" s="50">
        <f>List1!V25</f>
        <v>0</v>
      </c>
      <c r="AD7" s="50">
        <f>List1!V26</f>
        <v>0</v>
      </c>
      <c r="AE7" s="50">
        <f>List1!V27</f>
        <v>0</v>
      </c>
      <c r="AF7" s="50">
        <f>List1!V28</f>
        <v>0</v>
      </c>
      <c r="AG7" s="74"/>
      <c r="AH7" s="51" t="e">
        <f t="shared" si="9"/>
        <v>#N/A</v>
      </c>
      <c r="AI7" s="53">
        <f>List1!AC57</f>
        <v>0</v>
      </c>
      <c r="AJ7" s="33">
        <f>List1!AC58</f>
        <v>0</v>
      </c>
      <c r="AK7" s="33">
        <f>List1!AC60</f>
        <v>0</v>
      </c>
      <c r="AL7" s="33">
        <f>List1!AC61</f>
        <v>0</v>
      </c>
      <c r="AM7" s="33">
        <f>List1!AC62</f>
        <v>0</v>
      </c>
      <c r="AN7" s="59">
        <f>List1!AC63</f>
        <v>0</v>
      </c>
      <c r="AO7" s="33">
        <f>List1!AC64</f>
        <v>0</v>
      </c>
      <c r="AP7" s="33">
        <f>List1!AC65</f>
        <v>0</v>
      </c>
      <c r="AQ7" s="33">
        <f>List1!AC66</f>
        <v>0</v>
      </c>
      <c r="AR7" s="33">
        <f>List1!AC67</f>
        <v>0</v>
      </c>
      <c r="AS7" s="33">
        <f>List1!AC68</f>
        <v>0</v>
      </c>
      <c r="AT7" s="33">
        <f>List1!AC69</f>
        <v>0</v>
      </c>
      <c r="AU7" s="33">
        <f>List1!AC70</f>
        <v>0</v>
      </c>
      <c r="AV7" s="33">
        <f>List1!AC71</f>
        <v>0</v>
      </c>
      <c r="AW7" s="33">
        <f>List1!AC72</f>
        <v>0</v>
      </c>
      <c r="AX7" s="33">
        <f>List1!AC73</f>
        <v>0</v>
      </c>
      <c r="AY7" s="33">
        <f>List1!AC74</f>
        <v>0</v>
      </c>
      <c r="AZ7" s="33">
        <f>List1!AC75</f>
        <v>0</v>
      </c>
      <c r="BA7" s="33">
        <f>List1!AC76</f>
        <v>0</v>
      </c>
      <c r="BB7" s="33">
        <f>List1!AC77</f>
        <v>0</v>
      </c>
      <c r="BC7" s="33">
        <f>List1!AC78</f>
        <v>0</v>
      </c>
      <c r="BD7" s="77">
        <f>List1!AC79</f>
        <v>0</v>
      </c>
      <c r="BE7" s="74"/>
      <c r="BF7" s="33" t="e">
        <f t="shared" si="10"/>
        <v>#N/A</v>
      </c>
      <c r="BG7" s="33">
        <f>List1!AJ15</f>
        <v>0</v>
      </c>
      <c r="BH7" s="33">
        <f>List1!AJ16</f>
        <v>0</v>
      </c>
      <c r="BI7" s="33">
        <f>List1!AJ18</f>
        <v>0</v>
      </c>
      <c r="BJ7" s="33">
        <f>List1!AJ19</f>
        <v>0</v>
      </c>
      <c r="BK7" s="74"/>
      <c r="BL7" s="33" t="e">
        <f t="shared" si="11"/>
        <v>#N/A</v>
      </c>
      <c r="BM7" s="33">
        <f>List1!AQ19</f>
        <v>0</v>
      </c>
      <c r="BN7" s="50">
        <f>List1!AQ20</f>
        <v>0</v>
      </c>
      <c r="BO7" s="50">
        <f>List1!AQ22</f>
        <v>0</v>
      </c>
      <c r="BP7" s="50">
        <f>List1!AQ23</f>
        <v>0</v>
      </c>
      <c r="BQ7" s="50">
        <f>List1!AQ24</f>
        <v>0</v>
      </c>
      <c r="BR7" s="50">
        <f>List1!AQ25</f>
        <v>0</v>
      </c>
      <c r="BU7" s="53">
        <f t="shared" si="12"/>
        <v>0</v>
      </c>
      <c r="BV7" s="51">
        <f t="shared" si="13"/>
        <v>0</v>
      </c>
      <c r="BW7" s="33" t="e">
        <f t="shared" si="14"/>
        <v>#N/A</v>
      </c>
      <c r="BX7" s="33" t="e">
        <f t="shared" si="15"/>
        <v>#N/A</v>
      </c>
      <c r="BY7" s="33" t="e">
        <f t="shared" si="2"/>
        <v>#N/A</v>
      </c>
      <c r="BZ7" s="33" t="e">
        <f t="shared" si="2"/>
        <v>#N/A</v>
      </c>
      <c r="CA7" s="33" t="e">
        <f t="shared" si="2"/>
        <v>#N/A</v>
      </c>
      <c r="CC7" s="61">
        <f t="shared" si="16"/>
        <v>0</v>
      </c>
      <c r="CD7" s="51">
        <f t="shared" si="17"/>
        <v>0</v>
      </c>
      <c r="CE7" s="33" t="e">
        <f t="shared" si="18"/>
        <v>#N/A</v>
      </c>
      <c r="CF7" s="33" t="e">
        <f t="shared" si="19"/>
        <v>#N/A</v>
      </c>
      <c r="CG7" s="33" t="e">
        <f t="shared" si="20"/>
        <v>#N/A</v>
      </c>
      <c r="CH7" s="33" t="e">
        <f t="shared" si="21"/>
        <v>#N/A</v>
      </c>
      <c r="CI7" s="33" t="e">
        <f t="shared" si="22"/>
        <v>#N/A</v>
      </c>
      <c r="CK7" s="61">
        <f t="shared" si="23"/>
        <v>0</v>
      </c>
      <c r="CL7" s="69">
        <f t="shared" si="3"/>
        <v>0</v>
      </c>
      <c r="CM7" s="69" t="e">
        <f t="shared" si="24"/>
        <v>#N/A</v>
      </c>
      <c r="CN7" s="69" t="e">
        <f t="shared" si="4"/>
        <v>#N/A</v>
      </c>
      <c r="CO7" s="69" t="e">
        <f t="shared" si="4"/>
        <v>#N/A</v>
      </c>
      <c r="CP7" s="69" t="e">
        <f t="shared" si="4"/>
        <v>#N/A</v>
      </c>
      <c r="CQ7" s="69" t="e">
        <f t="shared" si="4"/>
        <v>#N/A</v>
      </c>
      <c r="CR7" s="69" t="e">
        <f t="shared" si="4"/>
        <v>#N/A</v>
      </c>
      <c r="CS7" s="69" t="e">
        <f t="shared" si="4"/>
        <v>#N/A</v>
      </c>
      <c r="CT7" s="69" t="e">
        <f t="shared" si="4"/>
        <v>#N/A</v>
      </c>
      <c r="CU7" s="69" t="e">
        <f t="shared" si="4"/>
        <v>#N/A</v>
      </c>
      <c r="CV7" s="69" t="e">
        <f t="shared" si="4"/>
        <v>#N/A</v>
      </c>
      <c r="CW7" s="69" t="e">
        <f t="shared" si="4"/>
        <v>#N/A</v>
      </c>
      <c r="CX7" s="69" t="e">
        <f t="shared" si="4"/>
        <v>#N/A</v>
      </c>
      <c r="CY7" s="69" t="e">
        <f t="shared" si="4"/>
        <v>#N/A</v>
      </c>
      <c r="CZ7" s="69" t="e">
        <f t="shared" si="4"/>
        <v>#N/A</v>
      </c>
      <c r="DA7" s="69" t="e">
        <f t="shared" si="4"/>
        <v>#N/A</v>
      </c>
      <c r="DB7" s="69" t="e">
        <f t="shared" si="4"/>
        <v>#N/A</v>
      </c>
      <c r="DC7" s="69" t="e">
        <f t="shared" si="4"/>
        <v>#N/A</v>
      </c>
      <c r="DD7" s="69" t="e">
        <f t="shared" si="4"/>
        <v>#N/A</v>
      </c>
      <c r="DE7" s="69" t="e">
        <f t="shared" si="4"/>
        <v>#N/A</v>
      </c>
      <c r="DF7" s="69" t="e">
        <f t="shared" si="4"/>
        <v>#N/A</v>
      </c>
    </row>
    <row r="8" spans="1:110">
      <c r="A8" s="135" t="s">
        <v>162</v>
      </c>
      <c r="B8" s="135" t="s">
        <v>162</v>
      </c>
      <c r="C8" s="135"/>
      <c r="D8" s="19"/>
      <c r="E8" s="19"/>
      <c r="F8" s="33" t="str">
        <f>IF(ISBLANK(List1!B31),"",List1!B31)</f>
        <v/>
      </c>
      <c r="G8" s="34" t="str">
        <f ca="1">IF(ISBLANK(List1!C31),"x",DATEDIF(List1!C31,TODAY(),"Y"))</f>
        <v>x</v>
      </c>
      <c r="H8" s="33" t="str">
        <f t="shared" ca="1" si="5"/>
        <v>x</v>
      </c>
      <c r="I8" s="33" t="str">
        <f t="shared" ca="1" si="6"/>
        <v>x</v>
      </c>
      <c r="J8" s="33" t="str">
        <f t="shared" ca="1" si="7"/>
        <v>x</v>
      </c>
      <c r="L8" s="76" t="e">
        <f t="shared" si="8"/>
        <v>#N/A</v>
      </c>
      <c r="M8" s="33" t="str">
        <f>IF(List1!E31=1,List1!B31,"")</f>
        <v/>
      </c>
      <c r="N8" s="51" t="e">
        <f>VLOOKUP(M8,List1!$B$26:$K$110,8,FALSE)</f>
        <v>#N/A</v>
      </c>
      <c r="O8" s="74"/>
      <c r="P8" s="51" t="e">
        <f t="shared" si="0"/>
        <v>#N/A</v>
      </c>
      <c r="Q8" s="53">
        <f>List1!R21</f>
        <v>0</v>
      </c>
      <c r="R8" s="52">
        <f>List1!R22</f>
        <v>0</v>
      </c>
      <c r="S8" s="50">
        <f>List1!R24</f>
        <v>0</v>
      </c>
      <c r="T8" s="50">
        <f>List1!R25</f>
        <v>0</v>
      </c>
      <c r="U8" s="50">
        <f>List1!R26</f>
        <v>0</v>
      </c>
      <c r="V8" s="50">
        <f>List1!R27</f>
        <v>0</v>
      </c>
      <c r="W8" s="50">
        <f>List1!R28</f>
        <v>0</v>
      </c>
      <c r="X8" s="74"/>
      <c r="Y8" s="51" t="e">
        <f t="shared" si="1"/>
        <v>#N/A</v>
      </c>
      <c r="Z8" s="53">
        <f>List1!Y21</f>
        <v>0</v>
      </c>
      <c r="AA8" s="52">
        <f>List1!Y22</f>
        <v>0</v>
      </c>
      <c r="AB8" s="50">
        <f>List1!Y24</f>
        <v>0</v>
      </c>
      <c r="AC8" s="50">
        <f>List1!Y25</f>
        <v>0</v>
      </c>
      <c r="AD8" s="50">
        <f>List1!Y26</f>
        <v>0</v>
      </c>
      <c r="AE8" s="50">
        <f>List1!Y27</f>
        <v>0</v>
      </c>
      <c r="AF8" s="50">
        <f>List1!Y28</f>
        <v>0</v>
      </c>
      <c r="AG8" s="74"/>
      <c r="AH8" s="51" t="e">
        <f t="shared" si="9"/>
        <v>#N/A</v>
      </c>
      <c r="AI8" s="62">
        <f>List1!AF57</f>
        <v>0</v>
      </c>
      <c r="AJ8" s="50">
        <f>List1!AF58</f>
        <v>0</v>
      </c>
      <c r="AK8" s="50">
        <f>List1!AF60</f>
        <v>0</v>
      </c>
      <c r="AL8" s="50">
        <f>List1!AF61</f>
        <v>0</v>
      </c>
      <c r="AM8" s="50">
        <f>List1!AF62</f>
        <v>0</v>
      </c>
      <c r="AN8" s="50">
        <f>List1!AF63</f>
        <v>0</v>
      </c>
      <c r="AO8" s="50">
        <f>List1!AF64</f>
        <v>0</v>
      </c>
      <c r="AP8" s="50">
        <f>List1!AF65</f>
        <v>0</v>
      </c>
      <c r="AQ8" s="50">
        <f>List1!AF66</f>
        <v>0</v>
      </c>
      <c r="AR8" s="50">
        <f>List1!AF67</f>
        <v>0</v>
      </c>
      <c r="AS8" s="50">
        <f>List1!AF68</f>
        <v>0</v>
      </c>
      <c r="AT8" s="50">
        <f>List1!AF69</f>
        <v>0</v>
      </c>
      <c r="AU8" s="50">
        <f>List1!AF70</f>
        <v>0</v>
      </c>
      <c r="AV8" s="50">
        <f>List1!AF71</f>
        <v>0</v>
      </c>
      <c r="AW8" s="50">
        <f>List1!AF72</f>
        <v>0</v>
      </c>
      <c r="AX8" s="50">
        <f>List1!AF73</f>
        <v>0</v>
      </c>
      <c r="AY8" s="50">
        <f>List1!AF74</f>
        <v>0</v>
      </c>
      <c r="AZ8" s="50">
        <f>List1!AF75</f>
        <v>0</v>
      </c>
      <c r="BA8" s="50">
        <f>List1!AF76</f>
        <v>0</v>
      </c>
      <c r="BB8" s="50">
        <f>List1!AF77</f>
        <v>0</v>
      </c>
      <c r="BC8" s="50">
        <f>List1!AF78</f>
        <v>0</v>
      </c>
      <c r="BD8" s="78">
        <f>List1!AF79</f>
        <v>0</v>
      </c>
      <c r="BE8" s="74"/>
      <c r="BF8" s="33" t="e">
        <f t="shared" si="10"/>
        <v>#N/A</v>
      </c>
      <c r="BG8" s="33">
        <f>List1!AM15</f>
        <v>0</v>
      </c>
      <c r="BH8" s="33">
        <f>List1!AM16</f>
        <v>0</v>
      </c>
      <c r="BI8" s="33">
        <f>List1!AM18</f>
        <v>0</v>
      </c>
      <c r="BJ8" s="33">
        <f>List1!AM19</f>
        <v>0</v>
      </c>
      <c r="BK8" s="74"/>
      <c r="BL8" s="33" t="e">
        <f t="shared" si="11"/>
        <v>#N/A</v>
      </c>
      <c r="BM8" s="33">
        <f>List1!AT19</f>
        <v>0</v>
      </c>
      <c r="BN8" s="50">
        <f>List1!AT20</f>
        <v>0</v>
      </c>
      <c r="BO8" s="50">
        <f>List1!AT22</f>
        <v>0</v>
      </c>
      <c r="BP8" s="50">
        <f>List1!AT23</f>
        <v>0</v>
      </c>
      <c r="BQ8" s="50">
        <f>List1!AT24</f>
        <v>0</v>
      </c>
      <c r="BR8" s="50">
        <f>List1!AT25</f>
        <v>0</v>
      </c>
      <c r="BU8" s="53">
        <f t="shared" si="12"/>
        <v>0</v>
      </c>
      <c r="BV8" s="51">
        <f t="shared" si="13"/>
        <v>0</v>
      </c>
      <c r="BW8" s="33" t="e">
        <f t="shared" si="14"/>
        <v>#N/A</v>
      </c>
      <c r="BX8" s="33" t="e">
        <f t="shared" si="15"/>
        <v>#N/A</v>
      </c>
      <c r="BY8" s="33" t="e">
        <f t="shared" si="2"/>
        <v>#N/A</v>
      </c>
      <c r="BZ8" s="33" t="e">
        <f t="shared" si="2"/>
        <v>#N/A</v>
      </c>
      <c r="CA8" s="33" t="e">
        <f t="shared" si="2"/>
        <v>#N/A</v>
      </c>
      <c r="CC8" s="61">
        <f t="shared" si="16"/>
        <v>0</v>
      </c>
      <c r="CD8" s="51">
        <f t="shared" si="17"/>
        <v>0</v>
      </c>
      <c r="CE8" s="33" t="e">
        <f t="shared" si="18"/>
        <v>#N/A</v>
      </c>
      <c r="CF8" s="33" t="e">
        <f t="shared" si="19"/>
        <v>#N/A</v>
      </c>
      <c r="CG8" s="33" t="e">
        <f t="shared" si="20"/>
        <v>#N/A</v>
      </c>
      <c r="CH8" s="33" t="e">
        <f t="shared" si="21"/>
        <v>#N/A</v>
      </c>
      <c r="CI8" s="33" t="e">
        <f t="shared" si="22"/>
        <v>#N/A</v>
      </c>
      <c r="CK8" s="61">
        <f t="shared" si="23"/>
        <v>0</v>
      </c>
      <c r="CL8" s="69">
        <f t="shared" si="3"/>
        <v>0</v>
      </c>
      <c r="CM8" s="69" t="e">
        <f t="shared" si="24"/>
        <v>#N/A</v>
      </c>
      <c r="CN8" s="69" t="e">
        <f t="shared" si="4"/>
        <v>#N/A</v>
      </c>
      <c r="CO8" s="69" t="e">
        <f t="shared" si="4"/>
        <v>#N/A</v>
      </c>
      <c r="CP8" s="69" t="e">
        <f t="shared" si="4"/>
        <v>#N/A</v>
      </c>
      <c r="CQ8" s="69" t="e">
        <f t="shared" si="4"/>
        <v>#N/A</v>
      </c>
      <c r="CR8" s="69" t="e">
        <f t="shared" si="4"/>
        <v>#N/A</v>
      </c>
      <c r="CS8" s="69" t="e">
        <f t="shared" si="4"/>
        <v>#N/A</v>
      </c>
      <c r="CT8" s="69" t="e">
        <f t="shared" si="4"/>
        <v>#N/A</v>
      </c>
      <c r="CU8" s="69" t="e">
        <f t="shared" si="4"/>
        <v>#N/A</v>
      </c>
      <c r="CV8" s="69" t="e">
        <f t="shared" si="4"/>
        <v>#N/A</v>
      </c>
      <c r="CW8" s="69" t="e">
        <f t="shared" si="4"/>
        <v>#N/A</v>
      </c>
      <c r="CX8" s="69" t="e">
        <f t="shared" si="4"/>
        <v>#N/A</v>
      </c>
      <c r="CY8" s="69" t="e">
        <f t="shared" si="4"/>
        <v>#N/A</v>
      </c>
      <c r="CZ8" s="69" t="e">
        <f t="shared" si="4"/>
        <v>#N/A</v>
      </c>
      <c r="DA8" s="69" t="e">
        <f t="shared" si="4"/>
        <v>#N/A</v>
      </c>
      <c r="DB8" s="69" t="e">
        <f t="shared" si="4"/>
        <v>#N/A</v>
      </c>
      <c r="DC8" s="69" t="e">
        <f t="shared" si="4"/>
        <v>#N/A</v>
      </c>
      <c r="DD8" s="69" t="e">
        <f t="shared" si="4"/>
        <v>#N/A</v>
      </c>
      <c r="DE8" s="69" t="e">
        <f t="shared" si="4"/>
        <v>#N/A</v>
      </c>
      <c r="DF8" s="69" t="e">
        <f t="shared" si="4"/>
        <v>#N/A</v>
      </c>
    </row>
    <row r="9" spans="1:110">
      <c r="A9" s="135" t="s">
        <v>159</v>
      </c>
      <c r="B9" s="135" t="s">
        <v>159</v>
      </c>
      <c r="C9" s="135"/>
      <c r="D9" s="19"/>
      <c r="E9" s="19"/>
      <c r="F9" s="33" t="str">
        <f>IF(ISBLANK(List1!B32),"",List1!B32)</f>
        <v/>
      </c>
      <c r="G9" s="34" t="str">
        <f ca="1">IF(ISBLANK(List1!C32),"x",DATEDIF(List1!C32,TODAY(),"Y"))</f>
        <v>x</v>
      </c>
      <c r="H9" s="33" t="str">
        <f t="shared" ca="1" si="5"/>
        <v>x</v>
      </c>
      <c r="I9" s="33" t="str">
        <f t="shared" ca="1" si="6"/>
        <v>x</v>
      </c>
      <c r="J9" s="33" t="str">
        <f t="shared" ca="1" si="7"/>
        <v>x</v>
      </c>
      <c r="L9" s="76" t="e">
        <f t="shared" si="8"/>
        <v>#N/A</v>
      </c>
      <c r="M9" s="33" t="str">
        <f>IF(List1!E32=1,List1!B32,"")</f>
        <v/>
      </c>
      <c r="N9" s="51" t="e">
        <f>VLOOKUP(M9,List1!$B$26:$K$110,8,FALSE)</f>
        <v>#N/A</v>
      </c>
      <c r="O9" s="74"/>
      <c r="P9" s="51" t="e">
        <f t="shared" si="0"/>
        <v>#N/A</v>
      </c>
      <c r="Q9" s="53">
        <f>List1!O30</f>
        <v>0</v>
      </c>
      <c r="R9" s="52">
        <f>List1!O31</f>
        <v>0</v>
      </c>
      <c r="S9" s="50">
        <f>List1!O33</f>
        <v>0</v>
      </c>
      <c r="T9" s="50">
        <f>List1!O34</f>
        <v>0</v>
      </c>
      <c r="U9" s="50">
        <f>List1!O35</f>
        <v>0</v>
      </c>
      <c r="V9" s="50">
        <f>List1!O36</f>
        <v>0</v>
      </c>
      <c r="W9" s="50">
        <f>List1!O37</f>
        <v>0</v>
      </c>
      <c r="X9" s="74"/>
      <c r="Y9" s="51" t="e">
        <f t="shared" si="1"/>
        <v>#N/A</v>
      </c>
      <c r="Z9" s="53">
        <f>List1!V30</f>
        <v>0</v>
      </c>
      <c r="AA9" s="52">
        <f>List1!V31</f>
        <v>0</v>
      </c>
      <c r="AB9" s="50">
        <f>List1!V33</f>
        <v>0</v>
      </c>
      <c r="AC9" s="50">
        <f>List1!V34</f>
        <v>0</v>
      </c>
      <c r="AD9" s="50">
        <f>List1!V35</f>
        <v>0</v>
      </c>
      <c r="AE9" s="50">
        <f>List1!V36</f>
        <v>0</v>
      </c>
      <c r="AF9" s="50">
        <f>List1!V37</f>
        <v>0</v>
      </c>
      <c r="AG9" s="74"/>
      <c r="AH9" s="51" t="e">
        <f t="shared" si="9"/>
        <v>#N/A</v>
      </c>
      <c r="AI9" s="63">
        <f>List1!AC84</f>
        <v>0</v>
      </c>
      <c r="AJ9" s="33">
        <f>List1!AC85</f>
        <v>0</v>
      </c>
      <c r="AK9" s="33">
        <f>List1!AC87</f>
        <v>0</v>
      </c>
      <c r="AL9" s="33">
        <f>List1!AC88</f>
        <v>0</v>
      </c>
      <c r="AM9" s="33">
        <f>List1!AC89</f>
        <v>0</v>
      </c>
      <c r="AN9" s="33">
        <f>List1!AC90</f>
        <v>0</v>
      </c>
      <c r="AO9" s="33">
        <f>List1!AC91</f>
        <v>0</v>
      </c>
      <c r="AP9" s="33">
        <f>List1!AC92</f>
        <v>0</v>
      </c>
      <c r="AQ9" s="33">
        <f>List1!AC93</f>
        <v>0</v>
      </c>
      <c r="AR9" s="33">
        <f>List1!AC94</f>
        <v>0</v>
      </c>
      <c r="AS9" s="33">
        <f>List1!AC95</f>
        <v>0</v>
      </c>
      <c r="AT9" s="33">
        <f>List1!AC96</f>
        <v>0</v>
      </c>
      <c r="AU9" s="33">
        <f>List1!AC97</f>
        <v>0</v>
      </c>
      <c r="AV9" s="33">
        <f>List1!AC98</f>
        <v>0</v>
      </c>
      <c r="AW9" s="33">
        <f>List1!AC99</f>
        <v>0</v>
      </c>
      <c r="AX9" s="33">
        <f>List1!AC100</f>
        <v>0</v>
      </c>
      <c r="AY9" s="33">
        <f>List1!AC101</f>
        <v>0</v>
      </c>
      <c r="AZ9" s="33">
        <f>List1!AC102</f>
        <v>0</v>
      </c>
      <c r="BA9" s="33">
        <f>List1!AC103</f>
        <v>0</v>
      </c>
      <c r="BB9" s="33">
        <f>List1!AC104</f>
        <v>0</v>
      </c>
      <c r="BC9" s="33">
        <f>List1!AC105</f>
        <v>0</v>
      </c>
      <c r="BD9" s="77">
        <f>List1!AC106</f>
        <v>0</v>
      </c>
      <c r="BE9" s="74"/>
      <c r="BF9" s="33" t="e">
        <f t="shared" si="10"/>
        <v>#N/A</v>
      </c>
      <c r="BG9" s="33">
        <f>List1!AJ21</f>
        <v>0</v>
      </c>
      <c r="BH9" s="33">
        <f>List1!AJ22</f>
        <v>0</v>
      </c>
      <c r="BI9" s="33">
        <f>List1!AJ24</f>
        <v>0</v>
      </c>
      <c r="BJ9" s="33">
        <f>List1!AJ25</f>
        <v>0</v>
      </c>
      <c r="BK9" s="74"/>
      <c r="BL9" s="33" t="e">
        <f t="shared" si="11"/>
        <v>#N/A</v>
      </c>
      <c r="BM9" s="33">
        <f>List1!AQ27</f>
        <v>0</v>
      </c>
      <c r="BN9" s="50">
        <f>List1!AQ28</f>
        <v>0</v>
      </c>
      <c r="BO9" s="50">
        <f>List1!AQ30</f>
        <v>0</v>
      </c>
      <c r="BP9" s="50">
        <f>List1!AQ31</f>
        <v>0</v>
      </c>
      <c r="BQ9" s="50">
        <f>List1!AQ32</f>
        <v>0</v>
      </c>
      <c r="BR9" s="50">
        <f>List1!AQ33</f>
        <v>0</v>
      </c>
      <c r="BU9" s="53">
        <f t="shared" si="12"/>
        <v>0</v>
      </c>
      <c r="BV9" s="51">
        <f t="shared" si="13"/>
        <v>0</v>
      </c>
      <c r="BW9" s="33" t="e">
        <f t="shared" si="14"/>
        <v>#N/A</v>
      </c>
      <c r="BX9" s="33" t="e">
        <f t="shared" si="15"/>
        <v>#N/A</v>
      </c>
      <c r="BY9" s="33" t="e">
        <f t="shared" si="2"/>
        <v>#N/A</v>
      </c>
      <c r="BZ9" s="33" t="e">
        <f t="shared" si="2"/>
        <v>#N/A</v>
      </c>
      <c r="CA9" s="33" t="e">
        <f t="shared" si="2"/>
        <v>#N/A</v>
      </c>
      <c r="CC9" s="61">
        <f t="shared" si="16"/>
        <v>0</v>
      </c>
      <c r="CD9" s="51">
        <f t="shared" si="17"/>
        <v>0</v>
      </c>
      <c r="CE9" s="33" t="e">
        <f t="shared" si="18"/>
        <v>#N/A</v>
      </c>
      <c r="CF9" s="33" t="e">
        <f t="shared" si="19"/>
        <v>#N/A</v>
      </c>
      <c r="CG9" s="33" t="e">
        <f t="shared" si="20"/>
        <v>#N/A</v>
      </c>
      <c r="CH9" s="33" t="e">
        <f t="shared" si="21"/>
        <v>#N/A</v>
      </c>
      <c r="CI9" s="33" t="e">
        <f t="shared" si="22"/>
        <v>#N/A</v>
      </c>
      <c r="CK9" s="61">
        <f t="shared" si="23"/>
        <v>0</v>
      </c>
      <c r="CL9" s="69">
        <f t="shared" si="3"/>
        <v>0</v>
      </c>
      <c r="CM9" s="69" t="e">
        <f t="shared" si="24"/>
        <v>#N/A</v>
      </c>
      <c r="CN9" s="69" t="e">
        <f t="shared" si="4"/>
        <v>#N/A</v>
      </c>
      <c r="CO9" s="69" t="e">
        <f t="shared" si="4"/>
        <v>#N/A</v>
      </c>
      <c r="CP9" s="69" t="e">
        <f t="shared" si="4"/>
        <v>#N/A</v>
      </c>
      <c r="CQ9" s="69" t="e">
        <f t="shared" si="4"/>
        <v>#N/A</v>
      </c>
      <c r="CR9" s="69" t="e">
        <f t="shared" si="4"/>
        <v>#N/A</v>
      </c>
      <c r="CS9" s="69" t="e">
        <f t="shared" si="4"/>
        <v>#N/A</v>
      </c>
      <c r="CT9" s="69" t="e">
        <f t="shared" si="4"/>
        <v>#N/A</v>
      </c>
      <c r="CU9" s="69" t="e">
        <f t="shared" si="4"/>
        <v>#N/A</v>
      </c>
      <c r="CV9" s="69" t="e">
        <f t="shared" si="4"/>
        <v>#N/A</v>
      </c>
      <c r="CW9" s="69" t="e">
        <f t="shared" si="4"/>
        <v>#N/A</v>
      </c>
      <c r="CX9" s="69" t="e">
        <f t="shared" si="4"/>
        <v>#N/A</v>
      </c>
      <c r="CY9" s="69" t="e">
        <f t="shared" si="4"/>
        <v>#N/A</v>
      </c>
      <c r="CZ9" s="69" t="e">
        <f t="shared" si="4"/>
        <v>#N/A</v>
      </c>
      <c r="DA9" s="69" t="e">
        <f t="shared" si="4"/>
        <v>#N/A</v>
      </c>
      <c r="DB9" s="69" t="e">
        <f t="shared" si="4"/>
        <v>#N/A</v>
      </c>
      <c r="DC9" s="69" t="e">
        <f t="shared" si="4"/>
        <v>#N/A</v>
      </c>
      <c r="DD9" s="69" t="e">
        <f t="shared" si="4"/>
        <v>#N/A</v>
      </c>
      <c r="DE9" s="69" t="e">
        <f t="shared" si="4"/>
        <v>#N/A</v>
      </c>
      <c r="DF9" s="69" t="e">
        <f t="shared" si="4"/>
        <v>#N/A</v>
      </c>
    </row>
    <row r="10" spans="1:110">
      <c r="A10" s="135"/>
      <c r="B10" s="135"/>
      <c r="C10" s="135"/>
      <c r="D10" s="19"/>
      <c r="E10" s="19"/>
      <c r="F10" s="33" t="str">
        <f>IF(ISBLANK(List1!B33),"",List1!B33)</f>
        <v/>
      </c>
      <c r="G10" s="34" t="str">
        <f ca="1">IF(ISBLANK(List1!C33),"x",DATEDIF(List1!C33,TODAY(),"Y"))</f>
        <v>x</v>
      </c>
      <c r="H10" s="33" t="str">
        <f t="shared" ca="1" si="5"/>
        <v>x</v>
      </c>
      <c r="I10" s="33" t="str">
        <f t="shared" ca="1" si="6"/>
        <v>x</v>
      </c>
      <c r="J10" s="33" t="str">
        <f t="shared" ca="1" si="7"/>
        <v>x</v>
      </c>
      <c r="L10" s="76" t="e">
        <f t="shared" si="8"/>
        <v>#N/A</v>
      </c>
      <c r="M10" s="33" t="str">
        <f>IF(List1!E33=1,List1!B33,"")</f>
        <v/>
      </c>
      <c r="N10" s="51" t="e">
        <f>VLOOKUP(M10,List1!$B$26:$K$110,8,FALSE)</f>
        <v>#N/A</v>
      </c>
      <c r="O10" s="74"/>
      <c r="P10" s="51" t="e">
        <f t="shared" si="0"/>
        <v>#N/A</v>
      </c>
      <c r="Q10" s="53">
        <f>List1!R30</f>
        <v>0</v>
      </c>
      <c r="R10" s="52">
        <f>List1!R31</f>
        <v>0</v>
      </c>
      <c r="S10" s="50">
        <f>List1!R33</f>
        <v>0</v>
      </c>
      <c r="T10" s="50">
        <f>List1!R34</f>
        <v>0</v>
      </c>
      <c r="U10" s="50">
        <f>List1!R35</f>
        <v>0</v>
      </c>
      <c r="V10" s="50">
        <f>List1!R36</f>
        <v>0</v>
      </c>
      <c r="W10" s="50">
        <f>List1!R37</f>
        <v>0</v>
      </c>
      <c r="X10" s="74"/>
      <c r="Y10" s="51" t="e">
        <f t="shared" si="1"/>
        <v>#N/A</v>
      </c>
      <c r="Z10" s="53">
        <f>List1!Y30</f>
        <v>0</v>
      </c>
      <c r="AA10" s="52">
        <f>List1!Y31</f>
        <v>0</v>
      </c>
      <c r="AB10" s="50">
        <f>List1!Y33</f>
        <v>0</v>
      </c>
      <c r="AC10" s="50">
        <f>List1!Y34</f>
        <v>0</v>
      </c>
      <c r="AD10" s="50">
        <f>List1!Y35</f>
        <v>0</v>
      </c>
      <c r="AE10" s="50">
        <f>List1!Y36</f>
        <v>0</v>
      </c>
      <c r="AF10" s="50">
        <f>List1!Y37</f>
        <v>0</v>
      </c>
      <c r="AG10" s="74"/>
      <c r="AH10" s="51" t="e">
        <f t="shared" si="9"/>
        <v>#N/A</v>
      </c>
      <c r="AI10" s="62">
        <f>List1!AF84</f>
        <v>0</v>
      </c>
      <c r="AJ10" s="50">
        <f>List1!AF85</f>
        <v>0</v>
      </c>
      <c r="AK10" s="50">
        <f>List1!AF87</f>
        <v>0</v>
      </c>
      <c r="AL10" s="50">
        <f>List1!AF88</f>
        <v>0</v>
      </c>
      <c r="AM10" s="50">
        <f>List1!AF89</f>
        <v>0</v>
      </c>
      <c r="AN10" s="50">
        <f>List1!AF90</f>
        <v>0</v>
      </c>
      <c r="AO10" s="50">
        <f>List1!AF91</f>
        <v>0</v>
      </c>
      <c r="AP10" s="50">
        <f>List1!AF92</f>
        <v>0</v>
      </c>
      <c r="AQ10" s="50">
        <f>List1!AF93</f>
        <v>0</v>
      </c>
      <c r="AR10" s="50">
        <f>List1!AF94</f>
        <v>0</v>
      </c>
      <c r="AS10" s="50">
        <f>List1!AF95</f>
        <v>0</v>
      </c>
      <c r="AT10" s="50">
        <f>List1!AF96</f>
        <v>0</v>
      </c>
      <c r="AU10" s="50">
        <f>List1!AF97</f>
        <v>0</v>
      </c>
      <c r="AV10" s="50">
        <f>List1!AF98</f>
        <v>0</v>
      </c>
      <c r="AW10" s="50">
        <f>List1!AF99</f>
        <v>0</v>
      </c>
      <c r="AX10" s="50">
        <f>List1!AF100</f>
        <v>0</v>
      </c>
      <c r="AY10" s="50">
        <f>List1!AF101</f>
        <v>0</v>
      </c>
      <c r="AZ10" s="50">
        <f>List1!AF102</f>
        <v>0</v>
      </c>
      <c r="BA10" s="50">
        <f>List1!AF103</f>
        <v>0</v>
      </c>
      <c r="BB10" s="50">
        <f>List1!AF104</f>
        <v>0</v>
      </c>
      <c r="BC10" s="50">
        <f>List1!AF105</f>
        <v>0</v>
      </c>
      <c r="BD10" s="78">
        <f>List1!AF106</f>
        <v>0</v>
      </c>
      <c r="BE10" s="74"/>
      <c r="BF10" s="33" t="e">
        <f t="shared" si="10"/>
        <v>#N/A</v>
      </c>
      <c r="BG10" s="33">
        <f>List1!AM21</f>
        <v>0</v>
      </c>
      <c r="BH10" s="33">
        <f>List1!AM21</f>
        <v>0</v>
      </c>
      <c r="BI10" s="33">
        <f>List1!AM24</f>
        <v>0</v>
      </c>
      <c r="BJ10" s="33">
        <f>List1!AM25</f>
        <v>0</v>
      </c>
      <c r="BK10" s="74"/>
      <c r="BL10" s="33" t="e">
        <f t="shared" si="11"/>
        <v>#N/A</v>
      </c>
      <c r="BM10" s="33">
        <f>List1!AT27</f>
        <v>0</v>
      </c>
      <c r="BN10" s="50">
        <f>List1!AT28</f>
        <v>0</v>
      </c>
      <c r="BO10" s="50">
        <f>List1!AT30</f>
        <v>0</v>
      </c>
      <c r="BP10" s="50">
        <f>List1!AT31</f>
        <v>0</v>
      </c>
      <c r="BQ10" s="50">
        <f>List1!AT32</f>
        <v>0</v>
      </c>
      <c r="BR10" s="50">
        <f>List1!AT33</f>
        <v>0</v>
      </c>
      <c r="BU10" s="53">
        <f t="shared" si="12"/>
        <v>0</v>
      </c>
      <c r="BV10" s="51">
        <f t="shared" si="13"/>
        <v>0</v>
      </c>
      <c r="BW10" s="33" t="e">
        <f t="shared" si="14"/>
        <v>#N/A</v>
      </c>
      <c r="BX10" s="33" t="e">
        <f t="shared" si="15"/>
        <v>#N/A</v>
      </c>
      <c r="BY10" s="33" t="e">
        <f t="shared" si="2"/>
        <v>#N/A</v>
      </c>
      <c r="BZ10" s="33" t="e">
        <f t="shared" si="2"/>
        <v>#N/A</v>
      </c>
      <c r="CA10" s="33" t="e">
        <f t="shared" si="2"/>
        <v>#N/A</v>
      </c>
      <c r="CC10" s="61">
        <f t="shared" si="16"/>
        <v>0</v>
      </c>
      <c r="CD10" s="51">
        <f t="shared" si="17"/>
        <v>0</v>
      </c>
      <c r="CE10" s="33" t="e">
        <f t="shared" si="18"/>
        <v>#N/A</v>
      </c>
      <c r="CF10" s="33" t="e">
        <f t="shared" si="19"/>
        <v>#N/A</v>
      </c>
      <c r="CG10" s="33" t="e">
        <f t="shared" si="20"/>
        <v>#N/A</v>
      </c>
      <c r="CH10" s="33" t="e">
        <f t="shared" si="21"/>
        <v>#N/A</v>
      </c>
      <c r="CI10" s="33" t="e">
        <f t="shared" si="22"/>
        <v>#N/A</v>
      </c>
      <c r="CK10" s="61">
        <f t="shared" si="23"/>
        <v>0</v>
      </c>
      <c r="CL10" s="69">
        <f t="shared" si="3"/>
        <v>0</v>
      </c>
      <c r="CM10" s="69" t="e">
        <f t="shared" si="24"/>
        <v>#N/A</v>
      </c>
      <c r="CN10" s="69" t="e">
        <f t="shared" si="4"/>
        <v>#N/A</v>
      </c>
      <c r="CO10" s="69" t="e">
        <f t="shared" si="4"/>
        <v>#N/A</v>
      </c>
      <c r="CP10" s="69" t="e">
        <f t="shared" si="4"/>
        <v>#N/A</v>
      </c>
      <c r="CQ10" s="69" t="e">
        <f t="shared" si="4"/>
        <v>#N/A</v>
      </c>
      <c r="CR10" s="69" t="e">
        <f t="shared" si="4"/>
        <v>#N/A</v>
      </c>
      <c r="CS10" s="69" t="e">
        <f t="shared" si="4"/>
        <v>#N/A</v>
      </c>
      <c r="CT10" s="69" t="e">
        <f t="shared" si="4"/>
        <v>#N/A</v>
      </c>
      <c r="CU10" s="69" t="e">
        <f t="shared" si="4"/>
        <v>#N/A</v>
      </c>
      <c r="CV10" s="69" t="e">
        <f t="shared" si="4"/>
        <v>#N/A</v>
      </c>
      <c r="CW10" s="69" t="e">
        <f t="shared" si="4"/>
        <v>#N/A</v>
      </c>
      <c r="CX10" s="69" t="e">
        <f t="shared" si="4"/>
        <v>#N/A</v>
      </c>
      <c r="CY10" s="69" t="e">
        <f t="shared" si="4"/>
        <v>#N/A</v>
      </c>
      <c r="CZ10" s="69" t="e">
        <f t="shared" si="4"/>
        <v>#N/A</v>
      </c>
      <c r="DA10" s="69" t="e">
        <f t="shared" si="4"/>
        <v>#N/A</v>
      </c>
      <c r="DB10" s="69" t="e">
        <f t="shared" si="4"/>
        <v>#N/A</v>
      </c>
      <c r="DC10" s="69" t="e">
        <f t="shared" si="4"/>
        <v>#N/A</v>
      </c>
      <c r="DD10" s="69" t="e">
        <f t="shared" si="4"/>
        <v>#N/A</v>
      </c>
      <c r="DE10" s="69" t="e">
        <f t="shared" si="4"/>
        <v>#N/A</v>
      </c>
      <c r="DF10" s="69" t="e">
        <f t="shared" si="4"/>
        <v>#N/A</v>
      </c>
    </row>
    <row r="11" spans="1:110">
      <c r="A11" s="135"/>
      <c r="B11" s="135"/>
      <c r="C11" s="135"/>
      <c r="D11" s="19"/>
      <c r="E11" s="19"/>
      <c r="F11" s="33" t="str">
        <f>IF(ISBLANK(List1!B34),"",List1!B34)</f>
        <v/>
      </c>
      <c r="G11" s="34" t="str">
        <f ca="1">IF(ISBLANK(List1!C34),"x",DATEDIF(List1!C34,TODAY(),"Y"))</f>
        <v>x</v>
      </c>
      <c r="H11" s="33" t="str">
        <f t="shared" ca="1" si="5"/>
        <v>x</v>
      </c>
      <c r="I11" s="33" t="str">
        <f t="shared" ca="1" si="6"/>
        <v>x</v>
      </c>
      <c r="J11" s="33" t="str">
        <f t="shared" ca="1" si="7"/>
        <v>x</v>
      </c>
      <c r="L11" s="76" t="e">
        <f t="shared" si="8"/>
        <v>#N/A</v>
      </c>
      <c r="M11" s="33" t="str">
        <f>IF(List1!E34=1,List1!B34,"")</f>
        <v/>
      </c>
      <c r="N11" s="51" t="e">
        <f>VLOOKUP(M11,List1!$B$26:$K$110,8,FALSE)</f>
        <v>#N/A</v>
      </c>
      <c r="O11" s="74"/>
      <c r="P11" s="51" t="e">
        <f t="shared" si="0"/>
        <v>#N/A</v>
      </c>
      <c r="Q11" s="53">
        <f>List1!O39</f>
        <v>0</v>
      </c>
      <c r="R11" s="52">
        <f>List1!O40</f>
        <v>0</v>
      </c>
      <c r="S11" s="50">
        <f>List1!O42</f>
        <v>0</v>
      </c>
      <c r="T11" s="50">
        <f>List1!O43</f>
        <v>0</v>
      </c>
      <c r="U11" s="50">
        <f>List1!O44</f>
        <v>0</v>
      </c>
      <c r="V11" s="50">
        <f>List1!O45</f>
        <v>0</v>
      </c>
      <c r="W11" s="50">
        <f>List1!O46</f>
        <v>0</v>
      </c>
      <c r="X11" s="74"/>
      <c r="Y11" s="51" t="e">
        <f t="shared" si="1"/>
        <v>#N/A</v>
      </c>
      <c r="Z11" s="53">
        <f>List1!V39</f>
        <v>0</v>
      </c>
      <c r="AA11" s="52">
        <f>List1!V40</f>
        <v>0</v>
      </c>
      <c r="AB11" s="50">
        <f>List1!V42</f>
        <v>0</v>
      </c>
      <c r="AC11" s="50">
        <f>List1!V43</f>
        <v>0</v>
      </c>
      <c r="AD11" s="50">
        <f>List1!V44</f>
        <v>0</v>
      </c>
      <c r="AE11" s="50">
        <f>List1!V45</f>
        <v>0</v>
      </c>
      <c r="AF11" s="50">
        <f>List1!V46</f>
        <v>0</v>
      </c>
      <c r="AG11" s="74"/>
      <c r="AH11" s="79"/>
      <c r="AI11" s="80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81"/>
      <c r="BE11" s="74"/>
      <c r="BF11" s="33" t="e">
        <f t="shared" si="10"/>
        <v>#N/A</v>
      </c>
      <c r="BG11" s="33">
        <f>List1!AJ27</f>
        <v>0</v>
      </c>
      <c r="BH11" s="33">
        <f>List1!AJ28</f>
        <v>0</v>
      </c>
      <c r="BI11" s="33">
        <f>List1!AJ30</f>
        <v>0</v>
      </c>
      <c r="BJ11" s="33">
        <f>List1!AJ31</f>
        <v>0</v>
      </c>
      <c r="BK11" s="74"/>
      <c r="BL11" s="33" t="e">
        <f t="shared" si="11"/>
        <v>#N/A</v>
      </c>
      <c r="BM11" s="33">
        <f>List1!AQ35</f>
        <v>0</v>
      </c>
      <c r="BN11" s="50">
        <f>List1!AQ36</f>
        <v>0</v>
      </c>
      <c r="BO11" s="50">
        <f>List1!AQ38</f>
        <v>0</v>
      </c>
      <c r="BP11" s="50">
        <f>List1!AQ39</f>
        <v>0</v>
      </c>
      <c r="BQ11" s="50">
        <f>List1!AQ40</f>
        <v>0</v>
      </c>
      <c r="BR11" s="50">
        <f>List1!AQ41</f>
        <v>0</v>
      </c>
      <c r="BU11" s="53">
        <f t="shared" si="12"/>
        <v>0</v>
      </c>
      <c r="BV11" s="51">
        <f t="shared" si="13"/>
        <v>0</v>
      </c>
      <c r="BW11" s="33" t="e">
        <f t="shared" si="14"/>
        <v>#N/A</v>
      </c>
      <c r="BX11" s="33" t="e">
        <f t="shared" si="15"/>
        <v>#N/A</v>
      </c>
      <c r="BY11" s="33" t="e">
        <f t="shared" si="2"/>
        <v>#N/A</v>
      </c>
      <c r="BZ11" s="33" t="e">
        <f t="shared" si="2"/>
        <v>#N/A</v>
      </c>
      <c r="CA11" s="33" t="e">
        <f t="shared" si="2"/>
        <v>#N/A</v>
      </c>
      <c r="CC11" s="61">
        <f t="shared" si="16"/>
        <v>0</v>
      </c>
      <c r="CD11" s="51">
        <f t="shared" si="17"/>
        <v>0</v>
      </c>
      <c r="CE11" s="33" t="e">
        <f t="shared" si="18"/>
        <v>#N/A</v>
      </c>
      <c r="CF11" s="33" t="e">
        <f t="shared" si="19"/>
        <v>#N/A</v>
      </c>
      <c r="CG11" s="33" t="e">
        <f t="shared" si="20"/>
        <v>#N/A</v>
      </c>
      <c r="CH11" s="33" t="e">
        <f t="shared" si="21"/>
        <v>#N/A</v>
      </c>
      <c r="CI11" s="33" t="e">
        <f t="shared" si="22"/>
        <v>#N/A</v>
      </c>
    </row>
    <row r="12" spans="1:110">
      <c r="A12" s="229" t="s">
        <v>163</v>
      </c>
      <c r="B12" s="229"/>
      <c r="C12" s="229"/>
      <c r="D12" s="229"/>
      <c r="E12" s="230"/>
      <c r="F12" s="33" t="str">
        <f>IF(ISBLANK(List1!B35),"",List1!B35)</f>
        <v/>
      </c>
      <c r="G12" s="34" t="str">
        <f ca="1">IF(ISBLANK(List1!C35),"x",DATEDIF(List1!C35,TODAY(),"Y"))</f>
        <v>x</v>
      </c>
      <c r="H12" s="33" t="str">
        <f t="shared" ca="1" si="5"/>
        <v>x</v>
      </c>
      <c r="I12" s="33" t="str">
        <f t="shared" ca="1" si="6"/>
        <v>x</v>
      </c>
      <c r="J12" s="33" t="str">
        <f t="shared" ca="1" si="7"/>
        <v>x</v>
      </c>
      <c r="L12" s="76" t="e">
        <f t="shared" si="8"/>
        <v>#N/A</v>
      </c>
      <c r="M12" s="33" t="str">
        <f>IF(List1!E35=1,List1!B35,"")</f>
        <v/>
      </c>
      <c r="N12" s="51" t="e">
        <f>VLOOKUP(M12,List1!$B$26:$K$110,8,FALSE)</f>
        <v>#N/A</v>
      </c>
      <c r="O12" s="74"/>
      <c r="P12" s="51" t="e">
        <f t="shared" si="0"/>
        <v>#N/A</v>
      </c>
      <c r="Q12" s="53">
        <f>List1!R39</f>
        <v>0</v>
      </c>
      <c r="R12" s="52">
        <f>List1!R40</f>
        <v>0</v>
      </c>
      <c r="S12" s="50">
        <f>List1!R42</f>
        <v>0</v>
      </c>
      <c r="T12" s="50">
        <f>List1!R43</f>
        <v>0</v>
      </c>
      <c r="U12" s="50">
        <f>List1!R44</f>
        <v>0</v>
      </c>
      <c r="V12" s="50">
        <f>List1!R45</f>
        <v>0</v>
      </c>
      <c r="W12" s="50">
        <f>List1!R46</f>
        <v>0</v>
      </c>
      <c r="X12" s="74"/>
      <c r="Y12" s="51" t="e">
        <f t="shared" si="1"/>
        <v>#N/A</v>
      </c>
      <c r="Z12" s="53">
        <f>List1!Y39</f>
        <v>0</v>
      </c>
      <c r="AA12" s="52">
        <f>List1!Y40</f>
        <v>0</v>
      </c>
      <c r="AB12" s="50">
        <f>List1!Y42</f>
        <v>0</v>
      </c>
      <c r="AC12" s="50">
        <f>List1!Y43</f>
        <v>0</v>
      </c>
      <c r="AD12" s="50">
        <f>List1!Y44</f>
        <v>0</v>
      </c>
      <c r="AE12" s="50">
        <f>List1!Y45</f>
        <v>0</v>
      </c>
      <c r="AF12" s="50">
        <f>List1!Y46</f>
        <v>0</v>
      </c>
      <c r="AG12" s="74"/>
      <c r="AH12" s="79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81"/>
      <c r="BE12" s="74"/>
      <c r="BF12" s="33" t="e">
        <f t="shared" si="10"/>
        <v>#N/A</v>
      </c>
      <c r="BG12" s="33">
        <f>List1!AM27</f>
        <v>0</v>
      </c>
      <c r="BH12" s="33">
        <f>List1!AM28</f>
        <v>0</v>
      </c>
      <c r="BI12" s="33">
        <f>List1!AM30</f>
        <v>0</v>
      </c>
      <c r="BJ12" s="33">
        <f>List1!AM31</f>
        <v>0</v>
      </c>
      <c r="BK12" s="74"/>
      <c r="BL12" s="33" t="e">
        <f t="shared" si="11"/>
        <v>#N/A</v>
      </c>
      <c r="BM12" s="33">
        <f>List1!AT35</f>
        <v>0</v>
      </c>
      <c r="BN12" s="50">
        <f>List1!AT36</f>
        <v>0</v>
      </c>
      <c r="BO12" s="50">
        <f>List1!AT38</f>
        <v>0</v>
      </c>
      <c r="BP12" s="50">
        <f>List1!AT39</f>
        <v>0</v>
      </c>
      <c r="BQ12" s="50">
        <f>List1!AT40</f>
        <v>0</v>
      </c>
      <c r="BR12" s="50">
        <f>List1!AT41</f>
        <v>0</v>
      </c>
      <c r="BU12" s="53">
        <f t="shared" si="12"/>
        <v>0</v>
      </c>
      <c r="BV12" s="51">
        <f t="shared" si="13"/>
        <v>0</v>
      </c>
      <c r="BW12" s="33" t="e">
        <f t="shared" si="14"/>
        <v>#N/A</v>
      </c>
      <c r="BX12" s="33" t="e">
        <f t="shared" si="15"/>
        <v>#N/A</v>
      </c>
      <c r="BY12" s="33" t="e">
        <f t="shared" si="2"/>
        <v>#N/A</v>
      </c>
      <c r="BZ12" s="33" t="e">
        <f t="shared" si="2"/>
        <v>#N/A</v>
      </c>
      <c r="CA12" s="33" t="e">
        <f t="shared" si="2"/>
        <v>#N/A</v>
      </c>
      <c r="CC12" s="61">
        <f t="shared" si="16"/>
        <v>0</v>
      </c>
      <c r="CD12" s="51">
        <f t="shared" si="17"/>
        <v>0</v>
      </c>
      <c r="CE12" s="33" t="e">
        <f t="shared" si="18"/>
        <v>#N/A</v>
      </c>
      <c r="CF12" s="33" t="e">
        <f t="shared" si="19"/>
        <v>#N/A</v>
      </c>
      <c r="CG12" s="33" t="e">
        <f t="shared" si="20"/>
        <v>#N/A</v>
      </c>
      <c r="CH12" s="33" t="e">
        <f t="shared" si="21"/>
        <v>#N/A</v>
      </c>
      <c r="CI12" s="33" t="e">
        <f t="shared" si="22"/>
        <v>#N/A</v>
      </c>
    </row>
    <row r="13" spans="1:110">
      <c r="A13" s="135" t="s">
        <v>164</v>
      </c>
      <c r="B13" s="49">
        <v>102</v>
      </c>
      <c r="C13" s="133"/>
      <c r="F13" s="33" t="str">
        <f>IF(ISBLANK(List1!B36),"",List1!B36)</f>
        <v/>
      </c>
      <c r="G13" s="34" t="str">
        <f ca="1">IF(ISBLANK(List1!C36),"x",DATEDIF(List1!C36,TODAY(),"Y"))</f>
        <v>x</v>
      </c>
      <c r="H13" s="33" t="str">
        <f t="shared" ca="1" si="5"/>
        <v>x</v>
      </c>
      <c r="I13" s="33" t="str">
        <f t="shared" ca="1" si="6"/>
        <v>x</v>
      </c>
      <c r="J13" s="33" t="str">
        <f t="shared" ca="1" si="7"/>
        <v>x</v>
      </c>
      <c r="L13" s="76" t="e">
        <f t="shared" si="8"/>
        <v>#N/A</v>
      </c>
      <c r="M13" s="33" t="str">
        <f>IF(List1!E36=1,List1!B36,"")</f>
        <v/>
      </c>
      <c r="N13" s="51" t="e">
        <f>VLOOKUP(M13,List1!$B$26:$K$110,8,FALSE)</f>
        <v>#N/A</v>
      </c>
      <c r="O13" s="74"/>
      <c r="P13" s="51" t="e">
        <f t="shared" si="0"/>
        <v>#N/A</v>
      </c>
      <c r="Q13" s="53">
        <f>List1!O48</f>
        <v>0</v>
      </c>
      <c r="R13" s="52">
        <f>List1!O49</f>
        <v>0</v>
      </c>
      <c r="S13" s="50">
        <f>List1!O51</f>
        <v>0</v>
      </c>
      <c r="T13" s="50">
        <f>List1!O52</f>
        <v>0</v>
      </c>
      <c r="U13" s="50">
        <f>List1!O53</f>
        <v>0</v>
      </c>
      <c r="V13" s="50">
        <f>List1!O54</f>
        <v>0</v>
      </c>
      <c r="W13" s="50">
        <f>List1!O55</f>
        <v>0</v>
      </c>
      <c r="X13" s="74"/>
      <c r="Y13" s="51" t="e">
        <f t="shared" si="1"/>
        <v>#N/A</v>
      </c>
      <c r="Z13" s="53">
        <f>List1!V48</f>
        <v>0</v>
      </c>
      <c r="AA13" s="52">
        <f>List1!V49</f>
        <v>0</v>
      </c>
      <c r="AB13" s="50">
        <f>List1!V51</f>
        <v>0</v>
      </c>
      <c r="AC13" s="50">
        <f>List1!V52</f>
        <v>0</v>
      </c>
      <c r="AD13" s="50">
        <f>List1!V53</f>
        <v>0</v>
      </c>
      <c r="AE13" s="50">
        <f>List1!V54</f>
        <v>0</v>
      </c>
      <c r="AF13" s="50">
        <f>List1!V55</f>
        <v>0</v>
      </c>
      <c r="AG13" s="74"/>
      <c r="AH13" s="79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81"/>
      <c r="BE13" s="74"/>
      <c r="BF13" s="33" t="e">
        <f t="shared" si="10"/>
        <v>#N/A</v>
      </c>
      <c r="BG13" s="33">
        <f>List1!AJ33</f>
        <v>0</v>
      </c>
      <c r="BH13" s="33">
        <f>List1!AJ34</f>
        <v>0</v>
      </c>
      <c r="BI13" s="33">
        <f>List1!AJ36</f>
        <v>0</v>
      </c>
      <c r="BJ13" s="33">
        <f>List1!AJ37</f>
        <v>0</v>
      </c>
      <c r="BK13" s="74"/>
      <c r="BL13" s="33" t="e">
        <f t="shared" si="11"/>
        <v>#N/A</v>
      </c>
      <c r="BM13" s="33">
        <f>List1!AQ43</f>
        <v>0</v>
      </c>
      <c r="BN13" s="50">
        <f>List1!AQ44</f>
        <v>0</v>
      </c>
      <c r="BO13" s="50">
        <f>List1!AQ46</f>
        <v>0</v>
      </c>
      <c r="BP13" s="50">
        <f>List1!AQ47</f>
        <v>0</v>
      </c>
      <c r="BQ13" s="50">
        <f>List1!AQ48</f>
        <v>0</v>
      </c>
      <c r="BR13" s="50">
        <f>List1!AQ49</f>
        <v>0</v>
      </c>
      <c r="BU13" s="53">
        <f t="shared" si="12"/>
        <v>0</v>
      </c>
      <c r="BV13" s="51">
        <f t="shared" si="13"/>
        <v>0</v>
      </c>
      <c r="BW13" s="33" t="e">
        <f t="shared" si="14"/>
        <v>#N/A</v>
      </c>
      <c r="BX13" s="33" t="e">
        <f t="shared" si="15"/>
        <v>#N/A</v>
      </c>
      <c r="BY13" s="33" t="e">
        <f t="shared" si="2"/>
        <v>#N/A</v>
      </c>
      <c r="BZ13" s="33" t="e">
        <f t="shared" si="2"/>
        <v>#N/A</v>
      </c>
      <c r="CA13" s="33" t="e">
        <f t="shared" si="2"/>
        <v>#N/A</v>
      </c>
      <c r="CC13" s="61">
        <f t="shared" si="16"/>
        <v>0</v>
      </c>
      <c r="CD13" s="51">
        <f t="shared" si="17"/>
        <v>0</v>
      </c>
      <c r="CE13" s="33" t="e">
        <f t="shared" si="18"/>
        <v>#N/A</v>
      </c>
      <c r="CF13" s="33" t="e">
        <f t="shared" si="19"/>
        <v>#N/A</v>
      </c>
      <c r="CG13" s="33" t="e">
        <f t="shared" si="20"/>
        <v>#N/A</v>
      </c>
      <c r="CH13" s="33" t="e">
        <f t="shared" si="21"/>
        <v>#N/A</v>
      </c>
      <c r="CI13" s="33" t="e">
        <f t="shared" si="22"/>
        <v>#N/A</v>
      </c>
    </row>
    <row r="14" spans="1:110">
      <c r="A14" s="135" t="s">
        <v>156</v>
      </c>
      <c r="B14" s="49">
        <v>104</v>
      </c>
      <c r="C14" s="133"/>
      <c r="D14" s="119"/>
      <c r="E14" s="120"/>
      <c r="F14" s="33" t="str">
        <f>IF(ISBLANK(List1!B37),"",List1!B37)</f>
        <v/>
      </c>
      <c r="G14" s="34" t="str">
        <f ca="1">IF(ISBLANK(List1!C37),"x",DATEDIF(List1!C37,TODAY(),"Y"))</f>
        <v>x</v>
      </c>
      <c r="H14" s="33" t="str">
        <f t="shared" ca="1" si="5"/>
        <v>x</v>
      </c>
      <c r="I14" s="33" t="str">
        <f t="shared" ca="1" si="6"/>
        <v>x</v>
      </c>
      <c r="J14" s="33" t="str">
        <f t="shared" ca="1" si="7"/>
        <v>x</v>
      </c>
      <c r="L14" s="76" t="e">
        <f t="shared" si="8"/>
        <v>#N/A</v>
      </c>
      <c r="M14" s="33" t="str">
        <f>IF(List1!E37=1,List1!B37,"")</f>
        <v/>
      </c>
      <c r="N14" s="51" t="e">
        <f>VLOOKUP(M14,List1!$B$26:$K$110,8,FALSE)</f>
        <v>#N/A</v>
      </c>
      <c r="O14" s="74"/>
      <c r="P14" s="51" t="e">
        <f t="shared" si="0"/>
        <v>#N/A</v>
      </c>
      <c r="Q14" s="53">
        <f>List1!R48</f>
        <v>0</v>
      </c>
      <c r="R14" s="52">
        <f>List1!R49</f>
        <v>0</v>
      </c>
      <c r="S14" s="50">
        <f>List1!R51</f>
        <v>0</v>
      </c>
      <c r="T14" s="50">
        <f>List1!R52</f>
        <v>0</v>
      </c>
      <c r="U14" s="50">
        <f>List1!R53</f>
        <v>0</v>
      </c>
      <c r="V14" s="50">
        <f>List1!R54</f>
        <v>0</v>
      </c>
      <c r="W14" s="50">
        <f>List1!R55</f>
        <v>0</v>
      </c>
      <c r="X14" s="74"/>
      <c r="Y14" s="51" t="e">
        <f t="shared" si="1"/>
        <v>#N/A</v>
      </c>
      <c r="Z14" s="53">
        <f>List1!Y48</f>
        <v>0</v>
      </c>
      <c r="AA14" s="52">
        <f>List1!Y49</f>
        <v>0</v>
      </c>
      <c r="AB14" s="50">
        <f>List1!Y51</f>
        <v>0</v>
      </c>
      <c r="AC14" s="50">
        <f>List1!Y52</f>
        <v>0</v>
      </c>
      <c r="AD14" s="50">
        <f>List1!Y53</f>
        <v>0</v>
      </c>
      <c r="AE14" s="50">
        <f>List1!Y54</f>
        <v>0</v>
      </c>
      <c r="AF14" s="50">
        <f>List1!Y55</f>
        <v>0</v>
      </c>
      <c r="AG14" s="74"/>
      <c r="AH14" s="79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81"/>
      <c r="BE14" s="74"/>
      <c r="BF14" s="33" t="e">
        <f t="shared" si="10"/>
        <v>#N/A</v>
      </c>
      <c r="BG14" s="33">
        <f>List1!AM33</f>
        <v>0</v>
      </c>
      <c r="BH14" s="33">
        <f>List1!AM34</f>
        <v>0</v>
      </c>
      <c r="BI14" s="33">
        <f>List1!AM36</f>
        <v>0</v>
      </c>
      <c r="BJ14" s="33">
        <f>List1!AM37</f>
        <v>0</v>
      </c>
      <c r="BK14" s="74"/>
      <c r="BL14" s="33" t="e">
        <f t="shared" si="11"/>
        <v>#N/A</v>
      </c>
      <c r="BM14" s="33">
        <f>List1!AT43</f>
        <v>0</v>
      </c>
      <c r="BN14" s="50">
        <f>List1!AT44</f>
        <v>0</v>
      </c>
      <c r="BO14" s="50">
        <f>List1!AT46</f>
        <v>0</v>
      </c>
      <c r="BP14" s="50">
        <f>List1!AT47</f>
        <v>0</v>
      </c>
      <c r="BQ14" s="50">
        <f>List1!AT48</f>
        <v>0</v>
      </c>
      <c r="BR14" s="50">
        <f>List1!AT49</f>
        <v>0</v>
      </c>
      <c r="BU14" s="53">
        <f t="shared" si="12"/>
        <v>0</v>
      </c>
      <c r="BV14" s="51">
        <f t="shared" si="13"/>
        <v>0</v>
      </c>
      <c r="BW14" s="33" t="e">
        <f t="shared" si="14"/>
        <v>#N/A</v>
      </c>
      <c r="BX14" s="33" t="e">
        <f t="shared" si="15"/>
        <v>#N/A</v>
      </c>
      <c r="BY14" s="33" t="e">
        <f t="shared" si="2"/>
        <v>#N/A</v>
      </c>
      <c r="BZ14" s="33" t="e">
        <f t="shared" si="2"/>
        <v>#N/A</v>
      </c>
      <c r="CA14" s="33" t="e">
        <f t="shared" si="2"/>
        <v>#N/A</v>
      </c>
      <c r="CC14" s="61">
        <f t="shared" si="16"/>
        <v>0</v>
      </c>
      <c r="CD14" s="51">
        <f t="shared" si="17"/>
        <v>0</v>
      </c>
      <c r="CE14" s="33" t="e">
        <f t="shared" si="18"/>
        <v>#N/A</v>
      </c>
      <c r="CF14" s="33" t="e">
        <f t="shared" si="19"/>
        <v>#N/A</v>
      </c>
      <c r="CG14" s="33" t="e">
        <f t="shared" si="20"/>
        <v>#N/A</v>
      </c>
      <c r="CH14" s="33" t="e">
        <f t="shared" si="21"/>
        <v>#N/A</v>
      </c>
      <c r="CI14" s="33" t="e">
        <f t="shared" si="22"/>
        <v>#N/A</v>
      </c>
    </row>
    <row r="15" spans="1:110">
      <c r="A15" s="135" t="s">
        <v>158</v>
      </c>
      <c r="B15" s="49">
        <v>106</v>
      </c>
      <c r="C15" s="133"/>
      <c r="D15" s="119"/>
      <c r="E15" s="120"/>
      <c r="F15" s="33" t="str">
        <f>IF(ISBLANK(List1!B38),"",List1!B38)</f>
        <v/>
      </c>
      <c r="G15" s="34" t="str">
        <f ca="1">IF(ISBLANK(List1!C38),"x",DATEDIF(List1!C38,TODAY(),"Y"))</f>
        <v>x</v>
      </c>
      <c r="H15" s="33" t="str">
        <f t="shared" ca="1" si="5"/>
        <v>x</v>
      </c>
      <c r="I15" s="33" t="str">
        <f t="shared" ca="1" si="6"/>
        <v>x</v>
      </c>
      <c r="J15" s="33" t="str">
        <f t="shared" ca="1" si="7"/>
        <v>x</v>
      </c>
      <c r="L15" s="76" t="e">
        <f t="shared" si="8"/>
        <v>#N/A</v>
      </c>
      <c r="M15" s="33" t="str">
        <f>IF(List1!E38=1,List1!B38,"")</f>
        <v/>
      </c>
      <c r="N15" s="51" t="e">
        <f>VLOOKUP(M15,List1!$B$26:$K$110,8,FALSE)</f>
        <v>#N/A</v>
      </c>
      <c r="O15" s="74"/>
      <c r="P15" s="51" t="e">
        <f t="shared" si="0"/>
        <v>#N/A</v>
      </c>
      <c r="Q15" s="53">
        <f>List1!O57</f>
        <v>0</v>
      </c>
      <c r="R15" s="52">
        <f>List1!O58</f>
        <v>0</v>
      </c>
      <c r="S15" s="50">
        <f>List1!O60</f>
        <v>0</v>
      </c>
      <c r="T15" s="50">
        <f>List1!O61</f>
        <v>0</v>
      </c>
      <c r="U15" s="50">
        <f>List1!O62</f>
        <v>0</v>
      </c>
      <c r="V15" s="50">
        <f>List1!O63</f>
        <v>0</v>
      </c>
      <c r="W15" s="50">
        <f>List1!O64</f>
        <v>0</v>
      </c>
      <c r="X15" s="74"/>
      <c r="Y15" s="51" t="e">
        <f t="shared" si="1"/>
        <v>#N/A</v>
      </c>
      <c r="Z15" s="53">
        <f>List1!V57</f>
        <v>0</v>
      </c>
      <c r="AA15" s="52">
        <f>List1!V58</f>
        <v>0</v>
      </c>
      <c r="AB15" s="50">
        <f>List1!V60</f>
        <v>0</v>
      </c>
      <c r="AC15" s="50">
        <f>List1!V61</f>
        <v>0</v>
      </c>
      <c r="AD15" s="50">
        <f>List1!V62</f>
        <v>0</v>
      </c>
      <c r="AE15" s="50">
        <f>List1!V63</f>
        <v>0</v>
      </c>
      <c r="AF15" s="50">
        <f>List1!V64</f>
        <v>0</v>
      </c>
      <c r="AG15" s="74"/>
      <c r="AH15" s="79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81"/>
      <c r="BE15" s="74"/>
      <c r="BF15" s="33" t="e">
        <f t="shared" si="10"/>
        <v>#N/A</v>
      </c>
      <c r="BG15" s="33">
        <f>List1!AJ39</f>
        <v>0</v>
      </c>
      <c r="BH15" s="33">
        <f>List1!AJ40</f>
        <v>0</v>
      </c>
      <c r="BI15" s="33">
        <f>List1!AJ42</f>
        <v>0</v>
      </c>
      <c r="BJ15" s="33">
        <f>List1!AJ43</f>
        <v>0</v>
      </c>
      <c r="BK15" s="74"/>
      <c r="BL15" s="74"/>
      <c r="BM15" s="74"/>
      <c r="BN15" s="74"/>
      <c r="BO15" s="74"/>
      <c r="BP15" s="74"/>
      <c r="BQ15" s="74"/>
      <c r="BR15" s="81"/>
      <c r="BU15" s="53">
        <f t="shared" si="12"/>
        <v>0</v>
      </c>
      <c r="BV15" s="51">
        <f t="shared" si="13"/>
        <v>0</v>
      </c>
      <c r="BW15" s="33" t="e">
        <f t="shared" si="14"/>
        <v>#N/A</v>
      </c>
      <c r="BX15" s="33" t="e">
        <f t="shared" si="15"/>
        <v>#N/A</v>
      </c>
      <c r="BY15" s="33" t="e">
        <f t="shared" si="2"/>
        <v>#N/A</v>
      </c>
      <c r="BZ15" s="33" t="e">
        <f t="shared" si="2"/>
        <v>#N/A</v>
      </c>
      <c r="CA15" s="33" t="e">
        <f t="shared" si="2"/>
        <v>#N/A</v>
      </c>
      <c r="CC15" s="61">
        <f t="shared" si="16"/>
        <v>0</v>
      </c>
      <c r="CD15" s="51">
        <f t="shared" si="17"/>
        <v>0</v>
      </c>
      <c r="CE15" s="33" t="e">
        <f t="shared" si="18"/>
        <v>#N/A</v>
      </c>
      <c r="CF15" s="33" t="e">
        <f t="shared" si="19"/>
        <v>#N/A</v>
      </c>
      <c r="CG15" s="33" t="e">
        <f t="shared" si="20"/>
        <v>#N/A</v>
      </c>
      <c r="CH15" s="33" t="e">
        <f t="shared" si="21"/>
        <v>#N/A</v>
      </c>
      <c r="CI15" s="33" t="e">
        <f t="shared" si="22"/>
        <v>#N/A</v>
      </c>
    </row>
    <row r="16" spans="1:110">
      <c r="A16" s="135" t="s">
        <v>160</v>
      </c>
      <c r="B16" s="49">
        <v>108</v>
      </c>
      <c r="C16" s="133"/>
      <c r="F16" s="33" t="str">
        <f>IF(ISBLANK(List1!B39),"",List1!B39)</f>
        <v/>
      </c>
      <c r="G16" s="34" t="str">
        <f ca="1">IF(ISBLANK(List1!C39),"x",DATEDIF(List1!C39,TODAY(),"Y"))</f>
        <v>x</v>
      </c>
      <c r="H16" s="33" t="str">
        <f t="shared" ca="1" si="5"/>
        <v>x</v>
      </c>
      <c r="I16" s="33" t="str">
        <f t="shared" ca="1" si="6"/>
        <v>x</v>
      </c>
      <c r="J16" s="33" t="str">
        <f t="shared" ca="1" si="7"/>
        <v>x</v>
      </c>
      <c r="L16" s="76" t="e">
        <f t="shared" si="8"/>
        <v>#N/A</v>
      </c>
      <c r="M16" s="33" t="str">
        <f>IF(List1!E39=1,List1!B39,"")</f>
        <v/>
      </c>
      <c r="N16" s="51" t="e">
        <f>VLOOKUP(M16,List1!$B$26:$K$110,8,FALSE)</f>
        <v>#N/A</v>
      </c>
      <c r="O16" s="74"/>
      <c r="P16" s="51" t="e">
        <f t="shared" si="0"/>
        <v>#N/A</v>
      </c>
      <c r="Q16" s="53">
        <f>List1!R57</f>
        <v>0</v>
      </c>
      <c r="R16" s="52">
        <f>List1!R58</f>
        <v>0</v>
      </c>
      <c r="S16" s="50">
        <f>List1!R60</f>
        <v>0</v>
      </c>
      <c r="T16" s="50">
        <f>List1!R61</f>
        <v>0</v>
      </c>
      <c r="U16" s="50">
        <f>List1!R62</f>
        <v>0</v>
      </c>
      <c r="V16" s="50">
        <f>List1!R63</f>
        <v>0</v>
      </c>
      <c r="W16" s="50">
        <f>List1!R64</f>
        <v>0</v>
      </c>
      <c r="X16" s="74"/>
      <c r="Y16" s="51" t="e">
        <f t="shared" si="1"/>
        <v>#N/A</v>
      </c>
      <c r="Z16" s="53">
        <f>List1!Y57</f>
        <v>0</v>
      </c>
      <c r="AA16" s="52">
        <f>List1!Y58</f>
        <v>0</v>
      </c>
      <c r="AB16" s="50">
        <f>List1!Y60</f>
        <v>0</v>
      </c>
      <c r="AC16" s="50">
        <f>List1!Y61</f>
        <v>0</v>
      </c>
      <c r="AD16" s="50">
        <f>List1!Y62</f>
        <v>0</v>
      </c>
      <c r="AE16" s="50">
        <f>List1!Y63</f>
        <v>0</v>
      </c>
      <c r="AF16" s="50">
        <f>List1!Y64</f>
        <v>0</v>
      </c>
      <c r="AG16" s="74"/>
      <c r="AH16" s="79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81"/>
      <c r="BE16" s="74"/>
      <c r="BF16" s="33" t="e">
        <f t="shared" si="10"/>
        <v>#N/A</v>
      </c>
      <c r="BG16" s="33">
        <f>List1!AM39</f>
        <v>0</v>
      </c>
      <c r="BH16" s="33">
        <f>List1!AM40</f>
        <v>0</v>
      </c>
      <c r="BI16" s="33">
        <f>List1!AM42</f>
        <v>0</v>
      </c>
      <c r="BJ16" s="33">
        <f>List1!AM43</f>
        <v>0</v>
      </c>
      <c r="BK16" s="74"/>
      <c r="BL16" s="74"/>
      <c r="BM16" s="74"/>
      <c r="BN16" s="74"/>
      <c r="BO16" s="74"/>
      <c r="BP16" s="74"/>
      <c r="BQ16" s="74"/>
      <c r="BR16" s="81"/>
      <c r="BU16" s="53">
        <f t="shared" si="12"/>
        <v>0</v>
      </c>
      <c r="BV16" s="51">
        <f t="shared" si="13"/>
        <v>0</v>
      </c>
      <c r="BW16" s="33" t="e">
        <f t="shared" si="14"/>
        <v>#N/A</v>
      </c>
      <c r="BX16" s="33" t="e">
        <f t="shared" si="15"/>
        <v>#N/A</v>
      </c>
      <c r="BY16" s="33" t="e">
        <f t="shared" si="2"/>
        <v>#N/A</v>
      </c>
      <c r="BZ16" s="33" t="e">
        <f t="shared" si="2"/>
        <v>#N/A</v>
      </c>
      <c r="CA16" s="33" t="e">
        <f t="shared" si="2"/>
        <v>#N/A</v>
      </c>
      <c r="CC16" s="61">
        <f t="shared" si="16"/>
        <v>0</v>
      </c>
      <c r="CD16" s="51">
        <f t="shared" si="17"/>
        <v>0</v>
      </c>
      <c r="CE16" s="33" t="e">
        <f t="shared" si="18"/>
        <v>#N/A</v>
      </c>
      <c r="CF16" s="33" t="e">
        <f t="shared" si="19"/>
        <v>#N/A</v>
      </c>
      <c r="CG16" s="33" t="e">
        <f t="shared" si="20"/>
        <v>#N/A</v>
      </c>
      <c r="CH16" s="33" t="e">
        <f t="shared" si="21"/>
        <v>#N/A</v>
      </c>
      <c r="CI16" s="33" t="e">
        <f t="shared" si="22"/>
        <v>#N/A</v>
      </c>
    </row>
    <row r="17" spans="1:87">
      <c r="A17" s="135" t="s">
        <v>161</v>
      </c>
      <c r="B17" s="49">
        <v>110</v>
      </c>
      <c r="C17" s="133"/>
      <c r="F17" s="33" t="str">
        <f>IF(ISBLANK(List1!B40),"",List1!B40)</f>
        <v/>
      </c>
      <c r="G17" s="34" t="str">
        <f ca="1">IF(ISBLANK(List1!C40),"x",DATEDIF(List1!C40,TODAY(),"Y"))</f>
        <v>x</v>
      </c>
      <c r="H17" s="33" t="str">
        <f t="shared" ca="1" si="5"/>
        <v>x</v>
      </c>
      <c r="I17" s="33" t="str">
        <f t="shared" ca="1" si="6"/>
        <v>x</v>
      </c>
      <c r="J17" s="33" t="str">
        <f t="shared" ca="1" si="7"/>
        <v>x</v>
      </c>
      <c r="L17" s="76" t="e">
        <f t="shared" si="8"/>
        <v>#N/A</v>
      </c>
      <c r="M17" s="33" t="str">
        <f>IF(List1!E40=1,List1!B40,"")</f>
        <v/>
      </c>
      <c r="N17" s="51" t="e">
        <f>VLOOKUP(M17,List1!$B$26:$K$110,8,FALSE)</f>
        <v>#N/A</v>
      </c>
      <c r="O17" s="74"/>
      <c r="P17" s="51" t="e">
        <f t="shared" si="0"/>
        <v>#N/A</v>
      </c>
      <c r="Q17" s="53">
        <f>List1!O66</f>
        <v>0</v>
      </c>
      <c r="R17" s="52">
        <f>List1!O67</f>
        <v>0</v>
      </c>
      <c r="S17" s="50">
        <f>List1!O69</f>
        <v>0</v>
      </c>
      <c r="T17" s="50">
        <f>List1!O70</f>
        <v>0</v>
      </c>
      <c r="U17" s="50">
        <f>List1!O71</f>
        <v>0</v>
      </c>
      <c r="V17" s="50">
        <f>List1!O72</f>
        <v>0</v>
      </c>
      <c r="W17" s="50">
        <f>List1!O73</f>
        <v>0</v>
      </c>
      <c r="X17" s="74"/>
      <c r="Y17" s="51" t="e">
        <f t="shared" si="1"/>
        <v>#N/A</v>
      </c>
      <c r="Z17" s="53">
        <f>List1!V66</f>
        <v>0</v>
      </c>
      <c r="AA17" s="52">
        <f>List1!V67</f>
        <v>0</v>
      </c>
      <c r="AB17" s="50">
        <f>List1!V69</f>
        <v>0</v>
      </c>
      <c r="AC17" s="50">
        <f>List1!V70</f>
        <v>0</v>
      </c>
      <c r="AD17" s="50">
        <f>List1!V71</f>
        <v>0</v>
      </c>
      <c r="AE17" s="50">
        <f>List1!V72</f>
        <v>0</v>
      </c>
      <c r="AF17" s="50">
        <f>List1!V73</f>
        <v>0</v>
      </c>
      <c r="AG17" s="74"/>
      <c r="AH17" s="79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81"/>
      <c r="BE17" s="74"/>
      <c r="BF17" s="33" t="e">
        <f t="shared" si="10"/>
        <v>#N/A</v>
      </c>
      <c r="BG17" s="33">
        <f>List1!AJ45</f>
        <v>0</v>
      </c>
      <c r="BH17" s="33">
        <f>List1!AJ46</f>
        <v>0</v>
      </c>
      <c r="BI17" s="33">
        <f>List1!AJ48</f>
        <v>0</v>
      </c>
      <c r="BJ17" s="33">
        <f>List1!AJ49</f>
        <v>0</v>
      </c>
      <c r="BK17" s="74"/>
      <c r="BL17" s="74"/>
      <c r="BM17" s="74"/>
      <c r="BN17" s="74"/>
      <c r="BO17" s="74"/>
      <c r="BP17" s="74"/>
      <c r="BQ17" s="74"/>
      <c r="BR17" s="81"/>
      <c r="BU17" s="53">
        <f t="shared" si="12"/>
        <v>0</v>
      </c>
      <c r="BV17" s="51">
        <f t="shared" si="13"/>
        <v>0</v>
      </c>
      <c r="BW17" s="33" t="e">
        <f t="shared" si="14"/>
        <v>#N/A</v>
      </c>
      <c r="BX17" s="33" t="e">
        <f t="shared" si="15"/>
        <v>#N/A</v>
      </c>
      <c r="BY17" s="33" t="e">
        <f t="shared" si="2"/>
        <v>#N/A</v>
      </c>
      <c r="BZ17" s="33" t="e">
        <f t="shared" si="2"/>
        <v>#N/A</v>
      </c>
      <c r="CA17" s="33" t="e">
        <f t="shared" si="2"/>
        <v>#N/A</v>
      </c>
      <c r="CC17" s="61">
        <f t="shared" si="16"/>
        <v>0</v>
      </c>
      <c r="CD17" s="51">
        <f t="shared" si="17"/>
        <v>0</v>
      </c>
      <c r="CE17" s="33" t="e">
        <f t="shared" si="18"/>
        <v>#N/A</v>
      </c>
      <c r="CF17" s="33" t="e">
        <f t="shared" si="19"/>
        <v>#N/A</v>
      </c>
      <c r="CG17" s="33" t="e">
        <f t="shared" si="20"/>
        <v>#N/A</v>
      </c>
      <c r="CH17" s="33" t="e">
        <f t="shared" si="21"/>
        <v>#N/A</v>
      </c>
      <c r="CI17" s="33" t="e">
        <f t="shared" si="22"/>
        <v>#N/A</v>
      </c>
    </row>
    <row r="18" spans="1:87">
      <c r="A18" s="135" t="s">
        <v>162</v>
      </c>
      <c r="B18" s="134">
        <v>112</v>
      </c>
      <c r="C18" s="133"/>
      <c r="F18" s="33" t="str">
        <f>IF(ISBLANK(List1!B41),"",List1!B41)</f>
        <v/>
      </c>
      <c r="G18" s="34" t="str">
        <f ca="1">IF(ISBLANK(List1!C41),"x",DATEDIF(List1!C41,TODAY(),"Y"))</f>
        <v>x</v>
      </c>
      <c r="H18" s="33" t="str">
        <f t="shared" ca="1" si="5"/>
        <v>x</v>
      </c>
      <c r="I18" s="33" t="str">
        <f t="shared" ca="1" si="6"/>
        <v>x</v>
      </c>
      <c r="J18" s="33" t="str">
        <f t="shared" ca="1" si="7"/>
        <v>x</v>
      </c>
      <c r="L18" s="76" t="e">
        <f t="shared" si="8"/>
        <v>#N/A</v>
      </c>
      <c r="M18" s="33" t="str">
        <f>IF(List1!E41=1,List1!B41,"")</f>
        <v/>
      </c>
      <c r="N18" s="51" t="e">
        <f>VLOOKUP(M18,List1!$B$26:$K$110,8,FALSE)</f>
        <v>#N/A</v>
      </c>
      <c r="O18" s="74"/>
      <c r="P18" s="51" t="e">
        <f t="shared" si="0"/>
        <v>#N/A</v>
      </c>
      <c r="Q18" s="53">
        <f>List1!R66</f>
        <v>0</v>
      </c>
      <c r="R18" s="52">
        <f>List1!R67</f>
        <v>0</v>
      </c>
      <c r="S18" s="50">
        <f>List1!R69</f>
        <v>0</v>
      </c>
      <c r="T18" s="50">
        <f>List1!R70</f>
        <v>0</v>
      </c>
      <c r="U18" s="50">
        <f>List1!R71</f>
        <v>0</v>
      </c>
      <c r="V18" s="50">
        <f>List1!R72</f>
        <v>0</v>
      </c>
      <c r="W18" s="50">
        <f>List1!R73</f>
        <v>0</v>
      </c>
      <c r="X18" s="74"/>
      <c r="Y18" s="51" t="e">
        <f t="shared" si="1"/>
        <v>#N/A</v>
      </c>
      <c r="Z18" s="53">
        <f>List1!Y66</f>
        <v>0</v>
      </c>
      <c r="AA18" s="52">
        <f>List1!Y67</f>
        <v>0</v>
      </c>
      <c r="AB18" s="50">
        <f>List1!Y69</f>
        <v>0</v>
      </c>
      <c r="AC18" s="50">
        <f>List1!Y70</f>
        <v>0</v>
      </c>
      <c r="AD18" s="50">
        <f>List1!Y71</f>
        <v>0</v>
      </c>
      <c r="AE18" s="50">
        <f>List1!Y72</f>
        <v>0</v>
      </c>
      <c r="AF18" s="50">
        <f>List1!Y73</f>
        <v>0</v>
      </c>
      <c r="AG18" s="74"/>
      <c r="AH18" s="79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81"/>
      <c r="BE18" s="74"/>
      <c r="BF18" s="33" t="e">
        <f t="shared" si="10"/>
        <v>#N/A</v>
      </c>
      <c r="BG18" s="33">
        <f>List1!AM45</f>
        <v>0</v>
      </c>
      <c r="BH18" s="33">
        <f>List1!AM46</f>
        <v>0</v>
      </c>
      <c r="BI18" s="33">
        <f>List1!AM48</f>
        <v>0</v>
      </c>
      <c r="BJ18" s="33">
        <f>List1!AM49</f>
        <v>0</v>
      </c>
      <c r="BK18" s="74"/>
      <c r="BL18" s="74"/>
      <c r="BM18" s="74"/>
      <c r="BN18" s="74"/>
      <c r="BO18" s="74"/>
      <c r="BP18" s="74"/>
      <c r="BQ18" s="74"/>
      <c r="BR18" s="81"/>
      <c r="BU18" s="53">
        <f t="shared" si="12"/>
        <v>0</v>
      </c>
      <c r="BV18" s="51">
        <f t="shared" si="13"/>
        <v>0</v>
      </c>
      <c r="BW18" s="33" t="e">
        <f t="shared" si="14"/>
        <v>#N/A</v>
      </c>
      <c r="BX18" s="33" t="e">
        <f t="shared" si="15"/>
        <v>#N/A</v>
      </c>
      <c r="BY18" s="33" t="e">
        <f t="shared" si="2"/>
        <v>#N/A</v>
      </c>
      <c r="BZ18" s="33" t="e">
        <f t="shared" si="2"/>
        <v>#N/A</v>
      </c>
      <c r="CA18" s="33" t="e">
        <f t="shared" si="2"/>
        <v>#N/A</v>
      </c>
      <c r="CC18" s="61">
        <f t="shared" si="16"/>
        <v>0</v>
      </c>
      <c r="CD18" s="51">
        <f t="shared" si="17"/>
        <v>0</v>
      </c>
      <c r="CE18" s="33" t="e">
        <f t="shared" si="18"/>
        <v>#N/A</v>
      </c>
      <c r="CF18" s="33" t="e">
        <f t="shared" si="19"/>
        <v>#N/A</v>
      </c>
      <c r="CG18" s="33" t="e">
        <f t="shared" si="20"/>
        <v>#N/A</v>
      </c>
      <c r="CH18" s="33" t="e">
        <f t="shared" si="21"/>
        <v>#N/A</v>
      </c>
      <c r="CI18" s="33" t="e">
        <f t="shared" si="22"/>
        <v>#N/A</v>
      </c>
    </row>
    <row r="19" spans="1:87">
      <c r="A19" s="231" t="s">
        <v>165</v>
      </c>
      <c r="B19" s="231"/>
      <c r="C19" s="231"/>
      <c r="D19" s="231"/>
      <c r="E19" s="232"/>
      <c r="F19" s="33" t="str">
        <f>IF(ISBLANK(List1!B42),"",List1!B42)</f>
        <v/>
      </c>
      <c r="G19" s="34" t="str">
        <f ca="1">IF(ISBLANK(List1!C42),"x",DATEDIF(List1!C42,TODAY(),"Y"))</f>
        <v>x</v>
      </c>
      <c r="H19" s="33" t="str">
        <f t="shared" ca="1" si="5"/>
        <v>x</v>
      </c>
      <c r="I19" s="33" t="str">
        <f t="shared" ca="1" si="6"/>
        <v>x</v>
      </c>
      <c r="J19" s="33" t="str">
        <f t="shared" ca="1" si="7"/>
        <v>x</v>
      </c>
      <c r="L19" s="76" t="e">
        <f t="shared" si="8"/>
        <v>#N/A</v>
      </c>
      <c r="M19" s="33" t="str">
        <f>IF(List1!E42=1,List1!B42,"")</f>
        <v/>
      </c>
      <c r="N19" s="51" t="e">
        <f>VLOOKUP(M19,List1!$B$26:$K$110,8,FALSE)</f>
        <v>#N/A</v>
      </c>
      <c r="O19" s="74"/>
      <c r="P19" s="51" t="e">
        <f t="shared" si="0"/>
        <v>#N/A</v>
      </c>
      <c r="Q19" s="53">
        <f>List1!O75</f>
        <v>0</v>
      </c>
      <c r="R19" s="52">
        <f>List1!O76</f>
        <v>0</v>
      </c>
      <c r="S19" s="50">
        <f>List1!O78</f>
        <v>0</v>
      </c>
      <c r="T19" s="50">
        <f>List1!O79</f>
        <v>0</v>
      </c>
      <c r="U19" s="50">
        <f>List1!O80</f>
        <v>0</v>
      </c>
      <c r="V19" s="50">
        <f>List1!O81</f>
        <v>0</v>
      </c>
      <c r="W19" s="50">
        <f>List1!O82</f>
        <v>0</v>
      </c>
      <c r="X19" s="74"/>
      <c r="Y19" s="51" t="e">
        <f t="shared" si="1"/>
        <v>#N/A</v>
      </c>
      <c r="Z19" s="53">
        <f>List1!V75</f>
        <v>0</v>
      </c>
      <c r="AA19" s="52">
        <f>List1!V76</f>
        <v>0</v>
      </c>
      <c r="AB19" s="50">
        <f>List1!V78</f>
        <v>0</v>
      </c>
      <c r="AC19" s="50">
        <f>List1!V79</f>
        <v>0</v>
      </c>
      <c r="AD19" s="50">
        <f>List1!V80</f>
        <v>0</v>
      </c>
      <c r="AE19" s="50">
        <f>List1!V81</f>
        <v>0</v>
      </c>
      <c r="AF19" s="50">
        <f>List1!V82</f>
        <v>0</v>
      </c>
      <c r="AG19" s="74"/>
      <c r="AH19" s="79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81"/>
      <c r="BE19" s="74"/>
      <c r="BF19" s="33" t="e">
        <f t="shared" si="10"/>
        <v>#N/A</v>
      </c>
      <c r="BG19" s="33">
        <f>List1!AJ51</f>
        <v>0</v>
      </c>
      <c r="BH19" s="33">
        <f>List1!AJ52</f>
        <v>0</v>
      </c>
      <c r="BI19" s="33">
        <f>List1!AJ54</f>
        <v>0</v>
      </c>
      <c r="BJ19" s="33">
        <f>List1!AJ55</f>
        <v>0</v>
      </c>
      <c r="BK19" s="74"/>
      <c r="BL19" s="74"/>
      <c r="BM19" s="74"/>
      <c r="BN19" s="74"/>
      <c r="BO19" s="74"/>
      <c r="BP19" s="74"/>
      <c r="BQ19" s="74"/>
      <c r="BR19" s="81"/>
      <c r="BU19" s="53">
        <f t="shared" si="12"/>
        <v>0</v>
      </c>
      <c r="BV19" s="51">
        <f t="shared" si="13"/>
        <v>0</v>
      </c>
      <c r="BW19" s="33" t="e">
        <f t="shared" si="14"/>
        <v>#N/A</v>
      </c>
      <c r="BX19" s="33" t="e">
        <f t="shared" si="15"/>
        <v>#N/A</v>
      </c>
      <c r="BY19" s="33" t="e">
        <f t="shared" si="15"/>
        <v>#N/A</v>
      </c>
      <c r="BZ19" s="33" t="e">
        <f t="shared" si="15"/>
        <v>#N/A</v>
      </c>
      <c r="CA19" s="33" t="e">
        <f t="shared" si="15"/>
        <v>#N/A</v>
      </c>
      <c r="CC19" s="61">
        <f t="shared" si="16"/>
        <v>0</v>
      </c>
      <c r="CD19" s="51">
        <f t="shared" si="17"/>
        <v>0</v>
      </c>
      <c r="CE19" s="33" t="e">
        <f t="shared" si="18"/>
        <v>#N/A</v>
      </c>
      <c r="CF19" s="33" t="e">
        <f t="shared" si="19"/>
        <v>#N/A</v>
      </c>
      <c r="CG19" s="33" t="e">
        <f t="shared" si="20"/>
        <v>#N/A</v>
      </c>
      <c r="CH19" s="33" t="e">
        <f t="shared" si="21"/>
        <v>#N/A</v>
      </c>
      <c r="CI19" s="33" t="e">
        <f t="shared" si="22"/>
        <v>#N/A</v>
      </c>
    </row>
    <row r="20" spans="1:87">
      <c r="A20" s="135" t="s">
        <v>152</v>
      </c>
      <c r="B20" s="134">
        <v>201</v>
      </c>
      <c r="C20" s="133">
        <f>COUNTIF(S3:W26,"0")</f>
        <v>120</v>
      </c>
      <c r="F20" s="33" t="str">
        <f>IF(ISBLANK(List1!B43),"",List1!B43)</f>
        <v/>
      </c>
      <c r="G20" s="34" t="str">
        <f ca="1">IF(ISBLANK(List1!C43),"x",DATEDIF(List1!C43,TODAY(),"Y"))</f>
        <v>x</v>
      </c>
      <c r="H20" s="33" t="str">
        <f t="shared" ca="1" si="5"/>
        <v>x</v>
      </c>
      <c r="I20" s="33" t="str">
        <f t="shared" ca="1" si="6"/>
        <v>x</v>
      </c>
      <c r="J20" s="33" t="str">
        <f t="shared" ca="1" si="7"/>
        <v>x</v>
      </c>
      <c r="L20" s="76" t="e">
        <f t="shared" si="8"/>
        <v>#N/A</v>
      </c>
      <c r="M20" s="33" t="str">
        <f>IF(List1!E43=1,List1!B43,"")</f>
        <v/>
      </c>
      <c r="N20" s="51" t="e">
        <f>VLOOKUP(M20,List1!$B$26:$K$110,8,FALSE)</f>
        <v>#N/A</v>
      </c>
      <c r="O20" s="74"/>
      <c r="P20" s="51" t="e">
        <f t="shared" si="0"/>
        <v>#N/A</v>
      </c>
      <c r="Q20" s="53">
        <f>List1!R75</f>
        <v>0</v>
      </c>
      <c r="R20" s="52">
        <f>List1!R76</f>
        <v>0</v>
      </c>
      <c r="S20" s="50">
        <f>List1!R78</f>
        <v>0</v>
      </c>
      <c r="T20" s="50">
        <f>List1!R79</f>
        <v>0</v>
      </c>
      <c r="U20" s="50">
        <f>List1!R80</f>
        <v>0</v>
      </c>
      <c r="V20" s="50">
        <f>List1!R81</f>
        <v>0</v>
      </c>
      <c r="W20" s="50">
        <f>List1!R82</f>
        <v>0</v>
      </c>
      <c r="X20" s="74"/>
      <c r="Y20" s="51" t="e">
        <f t="shared" si="1"/>
        <v>#N/A</v>
      </c>
      <c r="Z20" s="53">
        <f>List1!Y75</f>
        <v>0</v>
      </c>
      <c r="AA20" s="52">
        <f>List1!Y76</f>
        <v>0</v>
      </c>
      <c r="AB20" s="50">
        <f>List1!Y78</f>
        <v>0</v>
      </c>
      <c r="AC20" s="50">
        <f>List1!Y79</f>
        <v>0</v>
      </c>
      <c r="AD20" s="50">
        <f>List1!Y80</f>
        <v>0</v>
      </c>
      <c r="AE20" s="50">
        <f>List1!Y81</f>
        <v>0</v>
      </c>
      <c r="AF20" s="50">
        <f>List1!Y82</f>
        <v>0</v>
      </c>
      <c r="AG20" s="74"/>
      <c r="AH20" s="79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81"/>
      <c r="BE20" s="74"/>
      <c r="BF20" s="33" t="e">
        <f t="shared" si="10"/>
        <v>#N/A</v>
      </c>
      <c r="BG20" s="33">
        <f>List1!AM51</f>
        <v>0</v>
      </c>
      <c r="BH20" s="33">
        <f>List1!AM52</f>
        <v>0</v>
      </c>
      <c r="BI20" s="33">
        <f>List1!AM54</f>
        <v>0</v>
      </c>
      <c r="BJ20" s="33">
        <f>List1!AM55</f>
        <v>0</v>
      </c>
      <c r="BK20" s="74"/>
      <c r="BL20" s="74"/>
      <c r="BM20" s="74"/>
      <c r="BN20" s="74"/>
      <c r="BO20" s="74"/>
      <c r="BP20" s="74"/>
      <c r="BQ20" s="74"/>
      <c r="BR20" s="81"/>
      <c r="BU20" s="53">
        <f t="shared" si="12"/>
        <v>0</v>
      </c>
      <c r="BV20" s="51">
        <f t="shared" si="13"/>
        <v>0</v>
      </c>
      <c r="BW20" s="33" t="e">
        <f t="shared" si="14"/>
        <v>#N/A</v>
      </c>
      <c r="BX20" s="33" t="e">
        <f t="shared" si="15"/>
        <v>#N/A</v>
      </c>
      <c r="BY20" s="33" t="e">
        <f t="shared" si="15"/>
        <v>#N/A</v>
      </c>
      <c r="BZ20" s="33" t="e">
        <f t="shared" si="15"/>
        <v>#N/A</v>
      </c>
      <c r="CA20" s="33" t="e">
        <f t="shared" si="15"/>
        <v>#N/A</v>
      </c>
      <c r="CC20" s="61">
        <f t="shared" si="16"/>
        <v>0</v>
      </c>
      <c r="CD20" s="51">
        <f t="shared" si="17"/>
        <v>0</v>
      </c>
      <c r="CE20" s="33" t="e">
        <f t="shared" si="18"/>
        <v>#N/A</v>
      </c>
      <c r="CF20" s="33" t="e">
        <f t="shared" si="19"/>
        <v>#N/A</v>
      </c>
      <c r="CG20" s="33" t="e">
        <f t="shared" si="20"/>
        <v>#N/A</v>
      </c>
      <c r="CH20" s="33" t="e">
        <f t="shared" si="21"/>
        <v>#N/A</v>
      </c>
      <c r="CI20" s="33" t="e">
        <f t="shared" si="22"/>
        <v>#N/A</v>
      </c>
    </row>
    <row r="21" spans="1:87">
      <c r="A21" s="135" t="s">
        <v>142</v>
      </c>
      <c r="B21" s="134">
        <v>202</v>
      </c>
      <c r="C21" s="133">
        <f>120-C20</f>
        <v>0</v>
      </c>
      <c r="D21" s="227" t="s">
        <v>166</v>
      </c>
      <c r="E21" s="228"/>
      <c r="F21" s="33" t="str">
        <f>IF(ISBLANK(List1!B44),"",List1!B44)</f>
        <v/>
      </c>
      <c r="G21" s="34" t="str">
        <f ca="1">IF(ISBLANK(List1!C44),"x",DATEDIF(List1!C44,TODAY(),"Y"))</f>
        <v>x</v>
      </c>
      <c r="H21" s="33" t="str">
        <f t="shared" ca="1" si="5"/>
        <v>x</v>
      </c>
      <c r="I21" s="33" t="str">
        <f t="shared" ca="1" si="6"/>
        <v>x</v>
      </c>
      <c r="J21" s="33" t="str">
        <f t="shared" ca="1" si="7"/>
        <v>x</v>
      </c>
      <c r="L21" s="76" t="e">
        <f t="shared" si="8"/>
        <v>#N/A</v>
      </c>
      <c r="M21" s="33" t="str">
        <f>IF(List1!E44=1,List1!B44,"")</f>
        <v/>
      </c>
      <c r="N21" s="51" t="e">
        <f>VLOOKUP(M21,List1!$B$26:$K$110,8,FALSE)</f>
        <v>#N/A</v>
      </c>
      <c r="O21" s="74"/>
      <c r="P21" s="51" t="e">
        <f t="shared" si="0"/>
        <v>#N/A</v>
      </c>
      <c r="Q21" s="53">
        <f>List1!O84</f>
        <v>0</v>
      </c>
      <c r="R21" s="52">
        <f>List1!O85</f>
        <v>0</v>
      </c>
      <c r="S21" s="50">
        <f>List1!O87</f>
        <v>0</v>
      </c>
      <c r="T21" s="50">
        <f>List1!O88</f>
        <v>0</v>
      </c>
      <c r="U21" s="50">
        <f>List1!O89</f>
        <v>0</v>
      </c>
      <c r="V21" s="50">
        <f>List1!O90</f>
        <v>0</v>
      </c>
      <c r="W21" s="50">
        <f>List1!O91</f>
        <v>0</v>
      </c>
      <c r="X21" s="74"/>
      <c r="Y21" s="51" t="e">
        <f t="shared" si="1"/>
        <v>#N/A</v>
      </c>
      <c r="Z21" s="53">
        <f>List1!V84</f>
        <v>0</v>
      </c>
      <c r="AA21" s="52">
        <f>List1!V85</f>
        <v>0</v>
      </c>
      <c r="AB21" s="50">
        <f>List1!V87</f>
        <v>0</v>
      </c>
      <c r="AC21" s="50">
        <f>List1!V88</f>
        <v>0</v>
      </c>
      <c r="AD21" s="50">
        <f>List1!V89</f>
        <v>0</v>
      </c>
      <c r="AE21" s="50">
        <f>List1!V90</f>
        <v>0</v>
      </c>
      <c r="AF21" s="50">
        <f>List1!V91</f>
        <v>0</v>
      </c>
      <c r="AG21" s="74"/>
      <c r="AH21" s="79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81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81"/>
      <c r="BU21" s="53">
        <f t="shared" si="12"/>
        <v>0</v>
      </c>
      <c r="BV21" s="51">
        <f t="shared" si="13"/>
        <v>0</v>
      </c>
      <c r="BW21" s="33" t="e">
        <f t="shared" si="14"/>
        <v>#N/A</v>
      </c>
      <c r="BX21" s="33" t="e">
        <f t="shared" si="15"/>
        <v>#N/A</v>
      </c>
      <c r="BY21" s="33" t="e">
        <f t="shared" si="15"/>
        <v>#N/A</v>
      </c>
      <c r="BZ21" s="33" t="e">
        <f t="shared" si="15"/>
        <v>#N/A</v>
      </c>
      <c r="CA21" s="33" t="e">
        <f t="shared" si="15"/>
        <v>#N/A</v>
      </c>
      <c r="CC21" s="61">
        <f t="shared" si="16"/>
        <v>0</v>
      </c>
      <c r="CD21" s="51">
        <f t="shared" si="17"/>
        <v>0</v>
      </c>
      <c r="CE21" s="33" t="e">
        <f t="shared" si="18"/>
        <v>#N/A</v>
      </c>
      <c r="CF21" s="33" t="e">
        <f t="shared" si="19"/>
        <v>#N/A</v>
      </c>
      <c r="CG21" s="33" t="e">
        <f t="shared" si="20"/>
        <v>#N/A</v>
      </c>
      <c r="CH21" s="33" t="e">
        <f t="shared" si="21"/>
        <v>#N/A</v>
      </c>
      <c r="CI21" s="33" t="e">
        <f t="shared" si="22"/>
        <v>#N/A</v>
      </c>
    </row>
    <row r="22" spans="1:87">
      <c r="A22" s="135" t="s">
        <v>156</v>
      </c>
      <c r="B22" s="134">
        <v>204</v>
      </c>
      <c r="C22" s="133">
        <f>SUM(List1!F26:F110)</f>
        <v>0</v>
      </c>
      <c r="D22" s="227" t="s">
        <v>167</v>
      </c>
      <c r="E22" s="228"/>
      <c r="F22" s="33" t="str">
        <f>IF(ISBLANK(List1!B45),"",List1!B45)</f>
        <v/>
      </c>
      <c r="G22" s="34" t="str">
        <f ca="1">IF(ISBLANK(List1!C45),"x",DATEDIF(List1!C45,TODAY(),"Y"))</f>
        <v>x</v>
      </c>
      <c r="H22" s="33" t="str">
        <f t="shared" ca="1" si="5"/>
        <v>x</v>
      </c>
      <c r="I22" s="33" t="str">
        <f t="shared" ca="1" si="6"/>
        <v>x</v>
      </c>
      <c r="J22" s="33" t="str">
        <f t="shared" ca="1" si="7"/>
        <v>x</v>
      </c>
      <c r="L22" s="76" t="e">
        <f t="shared" si="8"/>
        <v>#N/A</v>
      </c>
      <c r="M22" s="33" t="str">
        <f>IF(List1!E45=1,List1!B45,"")</f>
        <v/>
      </c>
      <c r="N22" s="51" t="e">
        <f>VLOOKUP(M22,List1!$B$26:$K$110,8,FALSE)</f>
        <v>#N/A</v>
      </c>
      <c r="O22" s="74"/>
      <c r="P22" s="51" t="e">
        <f t="shared" si="0"/>
        <v>#N/A</v>
      </c>
      <c r="Q22" s="53">
        <f>List1!R84</f>
        <v>0</v>
      </c>
      <c r="R22" s="52">
        <f>List1!R85</f>
        <v>0</v>
      </c>
      <c r="S22" s="50">
        <f>List1!R87</f>
        <v>0</v>
      </c>
      <c r="T22" s="50">
        <f>List1!R88</f>
        <v>0</v>
      </c>
      <c r="U22" s="50">
        <f>List1!R89</f>
        <v>0</v>
      </c>
      <c r="V22" s="50">
        <f>List1!R90</f>
        <v>0</v>
      </c>
      <c r="W22" s="50">
        <f>List1!R91</f>
        <v>0</v>
      </c>
      <c r="X22" s="74"/>
      <c r="Y22" s="51" t="e">
        <f t="shared" si="1"/>
        <v>#N/A</v>
      </c>
      <c r="Z22" s="53">
        <f>List1!Y84</f>
        <v>0</v>
      </c>
      <c r="AA22" s="52">
        <f>List1!Y85</f>
        <v>0</v>
      </c>
      <c r="AB22" s="50">
        <f>List1!Y87</f>
        <v>0</v>
      </c>
      <c r="AC22" s="50">
        <f>List1!Y88</f>
        <v>0</v>
      </c>
      <c r="AD22" s="50">
        <f>List1!Y89</f>
        <v>0</v>
      </c>
      <c r="AE22" s="50">
        <f>List1!Y90</f>
        <v>0</v>
      </c>
      <c r="AF22" s="50">
        <f>List1!Y91</f>
        <v>0</v>
      </c>
      <c r="AG22" s="74"/>
      <c r="AH22" s="79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81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81"/>
      <c r="BU22" s="53">
        <f>Q22</f>
        <v>0</v>
      </c>
      <c r="BV22" s="51">
        <f t="shared" si="13"/>
        <v>0</v>
      </c>
      <c r="BW22" s="33" t="e">
        <f t="shared" si="14"/>
        <v>#N/A</v>
      </c>
      <c r="BX22" s="33" t="e">
        <f t="shared" si="15"/>
        <v>#N/A</v>
      </c>
      <c r="BY22" s="33" t="e">
        <f t="shared" si="15"/>
        <v>#N/A</v>
      </c>
      <c r="BZ22" s="33" t="e">
        <f t="shared" si="15"/>
        <v>#N/A</v>
      </c>
      <c r="CA22" s="33" t="e">
        <f t="shared" si="15"/>
        <v>#N/A</v>
      </c>
      <c r="CC22" s="61">
        <f t="shared" si="16"/>
        <v>0</v>
      </c>
      <c r="CD22" s="51">
        <f t="shared" si="17"/>
        <v>0</v>
      </c>
      <c r="CE22" s="33" t="e">
        <f t="shared" si="18"/>
        <v>#N/A</v>
      </c>
      <c r="CF22" s="33" t="e">
        <f t="shared" si="19"/>
        <v>#N/A</v>
      </c>
      <c r="CG22" s="33" t="e">
        <f t="shared" si="20"/>
        <v>#N/A</v>
      </c>
      <c r="CH22" s="33" t="e">
        <f t="shared" si="21"/>
        <v>#N/A</v>
      </c>
      <c r="CI22" s="33" t="e">
        <f t="shared" si="22"/>
        <v>#N/A</v>
      </c>
    </row>
    <row r="23" spans="1:87">
      <c r="A23" s="135" t="s">
        <v>158</v>
      </c>
      <c r="B23" s="134">
        <v>206</v>
      </c>
      <c r="C23" s="133"/>
      <c r="F23" s="33" t="str">
        <f>IF(ISBLANK(List1!B46),"",List1!B46)</f>
        <v/>
      </c>
      <c r="G23" s="34" t="str">
        <f ca="1">IF(ISBLANK(List1!C46),"x",DATEDIF(List1!C46,TODAY(),"Y"))</f>
        <v>x</v>
      </c>
      <c r="H23" s="33" t="str">
        <f t="shared" ca="1" si="5"/>
        <v>x</v>
      </c>
      <c r="I23" s="33" t="str">
        <f t="shared" ca="1" si="6"/>
        <v>x</v>
      </c>
      <c r="J23" s="33" t="str">
        <f t="shared" ca="1" si="7"/>
        <v>x</v>
      </c>
      <c r="L23" s="76" t="e">
        <f t="shared" si="8"/>
        <v>#N/A</v>
      </c>
      <c r="M23" s="33" t="str">
        <f>IF(List1!E46=1,List1!B46,"")</f>
        <v/>
      </c>
      <c r="N23" s="51" t="e">
        <f>VLOOKUP(M23,List1!$B$26:$K$110,8,FALSE)</f>
        <v>#N/A</v>
      </c>
      <c r="O23" s="74"/>
      <c r="P23" s="51" t="e">
        <f t="shared" si="0"/>
        <v>#N/A</v>
      </c>
      <c r="Q23" s="53">
        <f>List1!O93</f>
        <v>0</v>
      </c>
      <c r="R23" s="52">
        <f>List1!O94</f>
        <v>0</v>
      </c>
      <c r="S23" s="50">
        <f>List1!O96</f>
        <v>0</v>
      </c>
      <c r="T23" s="50">
        <f>List1!O97</f>
        <v>0</v>
      </c>
      <c r="U23" s="50">
        <f>List1!O98</f>
        <v>0</v>
      </c>
      <c r="V23" s="50">
        <f>List1!O99</f>
        <v>0</v>
      </c>
      <c r="W23" s="50">
        <f>List1!O100</f>
        <v>0</v>
      </c>
      <c r="X23" s="74"/>
      <c r="Y23" s="51" t="e">
        <f t="shared" si="1"/>
        <v>#N/A</v>
      </c>
      <c r="Z23" s="53">
        <f>List1!V93</f>
        <v>0</v>
      </c>
      <c r="AA23" s="52">
        <f>List1!V94</f>
        <v>0</v>
      </c>
      <c r="AB23" s="50">
        <f>List1!V96</f>
        <v>0</v>
      </c>
      <c r="AC23" s="50">
        <f>List1!V97</f>
        <v>0</v>
      </c>
      <c r="AD23" s="50">
        <f>List1!V98</f>
        <v>0</v>
      </c>
      <c r="AE23" s="50">
        <f>List1!V99</f>
        <v>0</v>
      </c>
      <c r="AF23" s="50">
        <f>List1!V100</f>
        <v>0</v>
      </c>
      <c r="AG23" s="74"/>
      <c r="AH23" s="79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81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81"/>
      <c r="BU23" s="53">
        <f t="shared" si="12"/>
        <v>0</v>
      </c>
      <c r="BV23" s="51">
        <f t="shared" si="13"/>
        <v>0</v>
      </c>
      <c r="BW23" s="33" t="e">
        <f t="shared" si="14"/>
        <v>#N/A</v>
      </c>
      <c r="BX23" s="33" t="e">
        <f t="shared" si="15"/>
        <v>#N/A</v>
      </c>
      <c r="BY23" s="33" t="e">
        <f t="shared" si="15"/>
        <v>#N/A</v>
      </c>
      <c r="BZ23" s="33" t="e">
        <f t="shared" si="15"/>
        <v>#N/A</v>
      </c>
      <c r="CA23" s="33" t="e">
        <f t="shared" si="15"/>
        <v>#N/A</v>
      </c>
      <c r="CC23" s="61">
        <f t="shared" si="16"/>
        <v>0</v>
      </c>
      <c r="CD23" s="51">
        <f t="shared" si="17"/>
        <v>0</v>
      </c>
      <c r="CE23" s="33" t="e">
        <f t="shared" si="18"/>
        <v>#N/A</v>
      </c>
      <c r="CF23" s="33" t="e">
        <f t="shared" si="19"/>
        <v>#N/A</v>
      </c>
      <c r="CG23" s="33" t="e">
        <f t="shared" si="20"/>
        <v>#N/A</v>
      </c>
      <c r="CH23" s="33" t="e">
        <f t="shared" si="21"/>
        <v>#N/A</v>
      </c>
      <c r="CI23" s="33" t="e">
        <f t="shared" si="22"/>
        <v>#N/A</v>
      </c>
    </row>
    <row r="24" spans="1:87">
      <c r="A24" s="135" t="s">
        <v>160</v>
      </c>
      <c r="B24" s="134">
        <v>208</v>
      </c>
      <c r="C24" s="133"/>
      <c r="F24" s="33" t="str">
        <f>IF(ISBLANK(List1!B47),"",List1!B47)</f>
        <v/>
      </c>
      <c r="G24" s="34" t="str">
        <f ca="1">IF(ISBLANK(List1!C47),"x",DATEDIF(List1!C47,TODAY(),"Y"))</f>
        <v>x</v>
      </c>
      <c r="H24" s="33" t="str">
        <f t="shared" ca="1" si="5"/>
        <v>x</v>
      </c>
      <c r="I24" s="33" t="str">
        <f t="shared" ca="1" si="6"/>
        <v>x</v>
      </c>
      <c r="J24" s="33" t="str">
        <f t="shared" ca="1" si="7"/>
        <v>x</v>
      </c>
      <c r="L24" s="76" t="e">
        <f t="shared" si="8"/>
        <v>#N/A</v>
      </c>
      <c r="M24" s="33" t="str">
        <f>IF(List1!E47=1,List1!B47,"")</f>
        <v/>
      </c>
      <c r="N24" s="51" t="e">
        <f>VLOOKUP(M24,List1!$B$26:$K$110,8,FALSE)</f>
        <v>#N/A</v>
      </c>
      <c r="O24" s="74"/>
      <c r="P24" s="51" t="e">
        <f t="shared" si="0"/>
        <v>#N/A</v>
      </c>
      <c r="Q24" s="53">
        <f>List1!R93</f>
        <v>0</v>
      </c>
      <c r="R24" s="52">
        <f>List1!R94</f>
        <v>0</v>
      </c>
      <c r="S24" s="50">
        <f>List1!R96</f>
        <v>0</v>
      </c>
      <c r="T24" s="50">
        <f>List1!R97</f>
        <v>0</v>
      </c>
      <c r="U24" s="50">
        <f>List1!R98</f>
        <v>0</v>
      </c>
      <c r="V24" s="50">
        <f>List1!R99</f>
        <v>0</v>
      </c>
      <c r="W24" s="50">
        <f>List1!R100</f>
        <v>0</v>
      </c>
      <c r="X24" s="74"/>
      <c r="Y24" s="51" t="e">
        <f t="shared" si="1"/>
        <v>#N/A</v>
      </c>
      <c r="Z24" s="53">
        <f>List1!Y93</f>
        <v>0</v>
      </c>
      <c r="AA24" s="52">
        <f>List1!Y94</f>
        <v>0</v>
      </c>
      <c r="AB24" s="50">
        <f>List1!Y96</f>
        <v>0</v>
      </c>
      <c r="AC24" s="50">
        <f>List1!Y97</f>
        <v>0</v>
      </c>
      <c r="AD24" s="50">
        <f>List1!Y98</f>
        <v>0</v>
      </c>
      <c r="AE24" s="50">
        <f>List1!Y99</f>
        <v>0</v>
      </c>
      <c r="AF24" s="50">
        <f>List1!Y100</f>
        <v>0</v>
      </c>
      <c r="AG24" s="74"/>
      <c r="AH24" s="79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81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81"/>
      <c r="BU24" s="53">
        <f t="shared" si="12"/>
        <v>0</v>
      </c>
      <c r="BV24" s="51">
        <f t="shared" si="13"/>
        <v>0</v>
      </c>
      <c r="BW24" s="33" t="e">
        <f t="shared" si="14"/>
        <v>#N/A</v>
      </c>
      <c r="BX24" s="33" t="e">
        <f t="shared" si="15"/>
        <v>#N/A</v>
      </c>
      <c r="BY24" s="33" t="e">
        <f t="shared" si="15"/>
        <v>#N/A</v>
      </c>
      <c r="BZ24" s="33" t="e">
        <f t="shared" si="15"/>
        <v>#N/A</v>
      </c>
      <c r="CA24" s="33" t="e">
        <f t="shared" si="15"/>
        <v>#N/A</v>
      </c>
      <c r="CC24" s="61">
        <f t="shared" si="16"/>
        <v>0</v>
      </c>
      <c r="CD24" s="51">
        <f t="shared" si="17"/>
        <v>0</v>
      </c>
      <c r="CE24" s="33" t="e">
        <f t="shared" si="18"/>
        <v>#N/A</v>
      </c>
      <c r="CF24" s="33" t="e">
        <f t="shared" si="19"/>
        <v>#N/A</v>
      </c>
      <c r="CG24" s="33" t="e">
        <f t="shared" si="20"/>
        <v>#N/A</v>
      </c>
      <c r="CH24" s="33" t="e">
        <f t="shared" si="21"/>
        <v>#N/A</v>
      </c>
      <c r="CI24" s="33" t="e">
        <f t="shared" si="22"/>
        <v>#N/A</v>
      </c>
    </row>
    <row r="25" spans="1:87">
      <c r="A25" s="135" t="s">
        <v>161</v>
      </c>
      <c r="B25" s="134">
        <v>210</v>
      </c>
      <c r="C25" s="133"/>
      <c r="F25" s="33" t="str">
        <f>IF(ISBLANK(List1!B48),"",List1!B48)</f>
        <v/>
      </c>
      <c r="G25" s="34" t="str">
        <f ca="1">IF(ISBLANK(List1!C48),"x",DATEDIF(List1!C48,TODAY(),"Y"))</f>
        <v>x</v>
      </c>
      <c r="H25" s="33" t="str">
        <f t="shared" ca="1" si="5"/>
        <v>x</v>
      </c>
      <c r="I25" s="33" t="str">
        <f t="shared" ca="1" si="6"/>
        <v>x</v>
      </c>
      <c r="J25" s="33" t="str">
        <f t="shared" ca="1" si="7"/>
        <v>x</v>
      </c>
      <c r="L25" s="76" t="e">
        <f t="shared" si="8"/>
        <v>#N/A</v>
      </c>
      <c r="M25" s="33" t="str">
        <f>IF(List1!E48=1,List1!B48,"")</f>
        <v/>
      </c>
      <c r="N25" s="51" t="e">
        <f>VLOOKUP(M25,List1!$B$26:$K$110,8,FALSE)</f>
        <v>#N/A</v>
      </c>
      <c r="O25" s="74"/>
      <c r="P25" s="51" t="e">
        <f t="shared" si="0"/>
        <v>#N/A</v>
      </c>
      <c r="Q25" s="53">
        <f>List1!O102</f>
        <v>0</v>
      </c>
      <c r="R25" s="52">
        <f>List1!O103</f>
        <v>0</v>
      </c>
      <c r="S25" s="50">
        <f>List1!O105</f>
        <v>0</v>
      </c>
      <c r="T25" s="50">
        <f>List1!O106</f>
        <v>0</v>
      </c>
      <c r="U25" s="50">
        <f>List1!O107</f>
        <v>0</v>
      </c>
      <c r="V25" s="50">
        <f>List1!O108</f>
        <v>0</v>
      </c>
      <c r="W25" s="50">
        <f>List1!O109</f>
        <v>0</v>
      </c>
      <c r="X25" s="74"/>
      <c r="Y25" s="51" t="e">
        <f t="shared" si="1"/>
        <v>#N/A</v>
      </c>
      <c r="Z25" s="53">
        <f>List1!V102</f>
        <v>0</v>
      </c>
      <c r="AA25" s="52">
        <f>List1!V103</f>
        <v>0</v>
      </c>
      <c r="AB25" s="50">
        <f>List1!V105</f>
        <v>0</v>
      </c>
      <c r="AC25" s="50">
        <f>List1!V106</f>
        <v>0</v>
      </c>
      <c r="AD25" s="50">
        <f>List1!V107</f>
        <v>0</v>
      </c>
      <c r="AE25" s="50">
        <f>List1!V108</f>
        <v>0</v>
      </c>
      <c r="AF25" s="50">
        <f>List1!V109</f>
        <v>0</v>
      </c>
      <c r="AG25" s="74"/>
      <c r="AH25" s="79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81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81"/>
      <c r="BU25" s="53">
        <f t="shared" si="12"/>
        <v>0</v>
      </c>
      <c r="BV25" s="51">
        <f t="shared" si="13"/>
        <v>0</v>
      </c>
      <c r="BW25" s="33" t="e">
        <f t="shared" si="14"/>
        <v>#N/A</v>
      </c>
      <c r="BX25" s="33" t="e">
        <f t="shared" si="15"/>
        <v>#N/A</v>
      </c>
      <c r="BY25" s="33" t="e">
        <f t="shared" si="15"/>
        <v>#N/A</v>
      </c>
      <c r="BZ25" s="33" t="e">
        <f t="shared" si="15"/>
        <v>#N/A</v>
      </c>
      <c r="CA25" s="33" t="e">
        <f t="shared" si="15"/>
        <v>#N/A</v>
      </c>
      <c r="CC25" s="61">
        <f t="shared" si="16"/>
        <v>0</v>
      </c>
      <c r="CD25" s="51">
        <f t="shared" si="17"/>
        <v>0</v>
      </c>
      <c r="CE25" s="33" t="e">
        <f t="shared" si="18"/>
        <v>#N/A</v>
      </c>
      <c r="CF25" s="33" t="e">
        <f t="shared" si="19"/>
        <v>#N/A</v>
      </c>
      <c r="CG25" s="33" t="e">
        <f t="shared" si="20"/>
        <v>#N/A</v>
      </c>
      <c r="CH25" s="33" t="e">
        <f t="shared" si="21"/>
        <v>#N/A</v>
      </c>
      <c r="CI25" s="33" t="e">
        <f t="shared" si="22"/>
        <v>#N/A</v>
      </c>
    </row>
    <row r="26" spans="1:87">
      <c r="A26" s="135" t="s">
        <v>162</v>
      </c>
      <c r="B26" s="134">
        <v>212</v>
      </c>
      <c r="C26" s="133"/>
      <c r="F26" s="33" t="str">
        <f>IF(ISBLANK(List1!B49),"",List1!B49)</f>
        <v/>
      </c>
      <c r="G26" s="34" t="str">
        <f ca="1">IF(ISBLANK(List1!C49),"x",DATEDIF(List1!C49,TODAY(),"Y"))</f>
        <v>x</v>
      </c>
      <c r="H26" s="33" t="str">
        <f t="shared" ca="1" si="5"/>
        <v>x</v>
      </c>
      <c r="I26" s="33" t="str">
        <f t="shared" ca="1" si="6"/>
        <v>x</v>
      </c>
      <c r="J26" s="33" t="str">
        <f t="shared" ca="1" si="7"/>
        <v>x</v>
      </c>
      <c r="L26" s="76" t="e">
        <f t="shared" si="8"/>
        <v>#N/A</v>
      </c>
      <c r="M26" s="33" t="str">
        <f>IF(List1!E49=1,List1!B49,"")</f>
        <v/>
      </c>
      <c r="N26" s="51" t="e">
        <f>VLOOKUP(M26,List1!$B$26:$K$110,8,FALSE)</f>
        <v>#N/A</v>
      </c>
      <c r="O26" s="74"/>
      <c r="P26" s="51" t="e">
        <f t="shared" si="0"/>
        <v>#N/A</v>
      </c>
      <c r="Q26" s="53">
        <f>List1!R102</f>
        <v>0</v>
      </c>
      <c r="R26" s="52">
        <f>List1!R103</f>
        <v>0</v>
      </c>
      <c r="S26" s="50">
        <f>List1!R105</f>
        <v>0</v>
      </c>
      <c r="T26" s="50">
        <f>List1!R106</f>
        <v>0</v>
      </c>
      <c r="U26" s="50">
        <f>List1!R107</f>
        <v>0</v>
      </c>
      <c r="V26" s="50">
        <f>List1!R108</f>
        <v>0</v>
      </c>
      <c r="W26" s="50">
        <f>List1!R109</f>
        <v>0</v>
      </c>
      <c r="X26" s="74"/>
      <c r="Y26" s="51" t="e">
        <f t="shared" si="1"/>
        <v>#N/A</v>
      </c>
      <c r="Z26" s="53">
        <f>List1!Y102</f>
        <v>0</v>
      </c>
      <c r="AA26" s="52">
        <f>List1!Y103</f>
        <v>0</v>
      </c>
      <c r="AB26" s="50">
        <f>List1!Y105</f>
        <v>0</v>
      </c>
      <c r="AC26" s="50">
        <f>List1!Y106</f>
        <v>0</v>
      </c>
      <c r="AD26" s="50">
        <f>List1!Y107</f>
        <v>0</v>
      </c>
      <c r="AE26" s="50">
        <f>List1!Y108</f>
        <v>0</v>
      </c>
      <c r="AF26" s="50">
        <f>List1!Y109</f>
        <v>0</v>
      </c>
      <c r="AG26" s="74"/>
      <c r="AH26" s="79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81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81"/>
      <c r="BU26" s="53">
        <f t="shared" si="12"/>
        <v>0</v>
      </c>
      <c r="BV26" s="51">
        <f t="shared" si="13"/>
        <v>0</v>
      </c>
      <c r="BW26" s="33" t="e">
        <f t="shared" si="14"/>
        <v>#N/A</v>
      </c>
      <c r="BX26" s="33" t="e">
        <f t="shared" si="15"/>
        <v>#N/A</v>
      </c>
      <c r="BY26" s="33" t="e">
        <f t="shared" si="15"/>
        <v>#N/A</v>
      </c>
      <c r="BZ26" s="33" t="e">
        <f t="shared" si="15"/>
        <v>#N/A</v>
      </c>
      <c r="CA26" s="33" t="e">
        <f t="shared" si="15"/>
        <v>#N/A</v>
      </c>
      <c r="CC26" s="61">
        <f t="shared" si="16"/>
        <v>0</v>
      </c>
      <c r="CD26" s="51">
        <f t="shared" si="17"/>
        <v>0</v>
      </c>
      <c r="CE26" s="33" t="e">
        <f t="shared" si="18"/>
        <v>#N/A</v>
      </c>
      <c r="CF26" s="33" t="e">
        <f t="shared" si="19"/>
        <v>#N/A</v>
      </c>
      <c r="CG26" s="33" t="e">
        <f t="shared" si="20"/>
        <v>#N/A</v>
      </c>
      <c r="CH26" s="33" t="e">
        <f t="shared" si="21"/>
        <v>#N/A</v>
      </c>
      <c r="CI26" s="33" t="e">
        <f t="shared" si="22"/>
        <v>#N/A</v>
      </c>
    </row>
    <row r="27" spans="1:87">
      <c r="A27" s="135" t="s">
        <v>159</v>
      </c>
      <c r="B27" s="134">
        <v>214</v>
      </c>
      <c r="C27" s="133"/>
      <c r="F27" s="33" t="str">
        <f>IF(ISBLANK(List1!B50),"",List1!B50)</f>
        <v/>
      </c>
      <c r="G27" s="34" t="str">
        <f ca="1">IF(ISBLANK(List1!C50),"x",DATEDIF(List1!C50,TODAY(),"Y"))</f>
        <v>x</v>
      </c>
      <c r="H27" s="33" t="str">
        <f t="shared" ca="1" si="5"/>
        <v>x</v>
      </c>
      <c r="I27" s="33" t="str">
        <f t="shared" ca="1" si="6"/>
        <v>x</v>
      </c>
      <c r="J27" s="33" t="str">
        <f t="shared" ca="1" si="7"/>
        <v>x</v>
      </c>
      <c r="L27" s="76" t="e">
        <f t="shared" si="8"/>
        <v>#N/A</v>
      </c>
      <c r="M27" s="33" t="str">
        <f>IF(List1!E50=1,List1!B50,"")</f>
        <v/>
      </c>
      <c r="N27" s="51" t="e">
        <f>VLOOKUP(M27,List1!$B$26:$K$110,8,FALSE)</f>
        <v>#N/A</v>
      </c>
      <c r="O27" s="74"/>
      <c r="P27" s="79"/>
      <c r="Q27" s="74"/>
      <c r="R27" s="79"/>
      <c r="S27" s="74"/>
      <c r="T27" s="74"/>
      <c r="U27" s="74"/>
      <c r="V27" s="74"/>
      <c r="W27" s="74"/>
      <c r="X27" s="74"/>
      <c r="Y27" s="79"/>
      <c r="Z27" s="82"/>
      <c r="AA27" s="74"/>
      <c r="AB27" s="74"/>
      <c r="AC27" s="74"/>
      <c r="AD27" s="74"/>
      <c r="AE27" s="74"/>
      <c r="AF27" s="74"/>
      <c r="AG27" s="74"/>
      <c r="AH27" s="79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81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81"/>
      <c r="BV27" s="133"/>
      <c r="BW27" s="133"/>
      <c r="BX27" s="133"/>
      <c r="BY27" s="133"/>
      <c r="BZ27" s="133"/>
      <c r="CA27" s="133"/>
    </row>
    <row r="28" spans="1:87">
      <c r="A28" s="231" t="s">
        <v>168</v>
      </c>
      <c r="B28" s="231"/>
      <c r="C28" s="231"/>
      <c r="D28" s="231"/>
      <c r="E28" s="232"/>
      <c r="F28" s="33" t="str">
        <f>IF(ISBLANK(List1!B51),"",List1!B51)</f>
        <v/>
      </c>
      <c r="G28" s="34" t="str">
        <f ca="1">IF(ISBLANK(List1!C51),"x",DATEDIF(List1!C51,TODAY(),"Y"))</f>
        <v>x</v>
      </c>
      <c r="H28" s="33" t="str">
        <f t="shared" ca="1" si="5"/>
        <v>x</v>
      </c>
      <c r="I28" s="33" t="str">
        <f t="shared" ca="1" si="6"/>
        <v>x</v>
      </c>
      <c r="J28" s="33" t="str">
        <f t="shared" ca="1" si="7"/>
        <v>x</v>
      </c>
      <c r="L28" s="76" t="e">
        <f t="shared" si="8"/>
        <v>#N/A</v>
      </c>
      <c r="M28" s="33" t="str">
        <f>IF(List1!E51=1,List1!B51,"")</f>
        <v/>
      </c>
      <c r="N28" s="51" t="e">
        <f>VLOOKUP(M28,List1!$B$26:$K$110,8,FALSE)</f>
        <v>#N/A</v>
      </c>
      <c r="O28" s="74"/>
      <c r="P28" s="79"/>
      <c r="Q28" s="74"/>
      <c r="R28" s="79"/>
      <c r="S28" s="74"/>
      <c r="T28" s="74"/>
      <c r="U28" s="74"/>
      <c r="V28" s="74"/>
      <c r="W28" s="74"/>
      <c r="X28" s="74"/>
      <c r="Y28" s="79"/>
      <c r="Z28" s="82"/>
      <c r="AA28" s="74"/>
      <c r="AB28" s="74"/>
      <c r="AC28" s="74"/>
      <c r="AD28" s="74"/>
      <c r="AE28" s="74"/>
      <c r="AF28" s="74"/>
      <c r="AG28" s="74"/>
      <c r="AH28" s="79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81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81"/>
      <c r="BV28" s="133"/>
      <c r="BW28" s="133"/>
      <c r="BX28" s="133"/>
      <c r="BY28" s="133"/>
      <c r="BZ28" s="133"/>
      <c r="CA28" s="133"/>
    </row>
    <row r="29" spans="1:87">
      <c r="A29" s="135" t="s">
        <v>152</v>
      </c>
      <c r="B29" s="134">
        <v>301</v>
      </c>
      <c r="C29" s="133">
        <f>COUNTIF(AB3:AF26,"0")</f>
        <v>120</v>
      </c>
      <c r="F29" s="33" t="str">
        <f>IF(ISBLANK(List1!B52),"",List1!B52)</f>
        <v/>
      </c>
      <c r="G29" s="34" t="str">
        <f ca="1">IF(ISBLANK(List1!C52),"x",DATEDIF(List1!C52,TODAY(),"Y"))</f>
        <v>x</v>
      </c>
      <c r="H29" s="33" t="str">
        <f t="shared" ca="1" si="5"/>
        <v>x</v>
      </c>
      <c r="I29" s="33" t="str">
        <f t="shared" ca="1" si="6"/>
        <v>x</v>
      </c>
      <c r="J29" s="33" t="str">
        <f t="shared" ca="1" si="7"/>
        <v>x</v>
      </c>
      <c r="L29" s="76" t="e">
        <f t="shared" si="8"/>
        <v>#N/A</v>
      </c>
      <c r="M29" s="33" t="str">
        <f>IF(List1!E52=1,List1!B52,"")</f>
        <v/>
      </c>
      <c r="N29" s="51" t="e">
        <f>VLOOKUP(M29,List1!$B$26:$K$110,8,FALSE)</f>
        <v>#N/A</v>
      </c>
      <c r="O29" s="74"/>
      <c r="P29" s="79"/>
      <c r="Q29" s="74"/>
      <c r="R29" s="79"/>
      <c r="S29" s="74"/>
      <c r="T29" s="74"/>
      <c r="U29" s="74"/>
      <c r="V29" s="74"/>
      <c r="W29" s="74"/>
      <c r="X29" s="74"/>
      <c r="Y29" s="79"/>
      <c r="Z29" s="82"/>
      <c r="AA29" s="74"/>
      <c r="AB29" s="74"/>
      <c r="AC29" s="74"/>
      <c r="AD29" s="74"/>
      <c r="AE29" s="74"/>
      <c r="AF29" s="74"/>
      <c r="AG29" s="74"/>
      <c r="AH29" s="79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81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81"/>
      <c r="BU29" s="221" t="s">
        <v>169</v>
      </c>
      <c r="BV29" s="221"/>
      <c r="BW29" s="221"/>
      <c r="BX29" s="221"/>
      <c r="BY29" s="133"/>
      <c r="BZ29" s="133"/>
      <c r="CA29" s="133"/>
      <c r="CC29" s="221" t="s">
        <v>170</v>
      </c>
      <c r="CD29" s="221"/>
      <c r="CE29" s="221"/>
      <c r="CF29" s="221"/>
      <c r="CG29" s="221"/>
      <c r="CH29" s="221"/>
    </row>
    <row r="30" spans="1:87">
      <c r="A30" s="135" t="s">
        <v>142</v>
      </c>
      <c r="B30" s="134">
        <v>302</v>
      </c>
      <c r="C30" s="133">
        <f>120-C29</f>
        <v>0</v>
      </c>
      <c r="D30" s="227" t="s">
        <v>166</v>
      </c>
      <c r="E30" s="228"/>
      <c r="F30" s="33" t="str">
        <f>IF(ISBLANK(List1!B53),"",List1!B53)</f>
        <v/>
      </c>
      <c r="G30" s="34" t="str">
        <f ca="1">IF(ISBLANK(List1!C53),"x",DATEDIF(List1!C53,TODAY(),"Y"))</f>
        <v>x</v>
      </c>
      <c r="H30" s="33" t="str">
        <f t="shared" ca="1" si="5"/>
        <v>x</v>
      </c>
      <c r="I30" s="33" t="str">
        <f t="shared" ca="1" si="6"/>
        <v>x</v>
      </c>
      <c r="J30" s="33" t="str">
        <f t="shared" ca="1" si="7"/>
        <v>x</v>
      </c>
      <c r="L30" s="76" t="e">
        <f t="shared" si="8"/>
        <v>#N/A</v>
      </c>
      <c r="M30" s="33" t="str">
        <f>IF(List1!E53=1,List1!B53,"")</f>
        <v/>
      </c>
      <c r="N30" s="51" t="e">
        <f>VLOOKUP(M30,List1!$B$26:$K$110,8,FALSE)</f>
        <v>#N/A</v>
      </c>
      <c r="O30" s="74"/>
      <c r="P30" s="79"/>
      <c r="Q30" s="74"/>
      <c r="R30" s="79"/>
      <c r="S30" s="74"/>
      <c r="T30" s="74"/>
      <c r="U30" s="74"/>
      <c r="V30" s="74"/>
      <c r="W30" s="74"/>
      <c r="X30" s="74"/>
      <c r="Y30" s="79"/>
      <c r="Z30" s="82"/>
      <c r="AA30" s="74"/>
      <c r="AB30" s="74"/>
      <c r="AC30" s="74"/>
      <c r="AD30" s="74"/>
      <c r="AE30" s="74"/>
      <c r="AF30" s="74"/>
      <c r="AG30" s="74"/>
      <c r="AH30" s="79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81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81"/>
      <c r="BU30" s="105" t="s">
        <v>8</v>
      </c>
      <c r="BV30" s="105" t="s">
        <v>10</v>
      </c>
      <c r="BW30" s="105" t="s">
        <v>14</v>
      </c>
      <c r="BX30" s="105" t="s">
        <v>16</v>
      </c>
      <c r="BY30" s="133"/>
      <c r="BZ30" s="133"/>
      <c r="CA30" s="133"/>
      <c r="CC30" s="106" t="s">
        <v>8</v>
      </c>
      <c r="CD30" s="106" t="s">
        <v>10</v>
      </c>
      <c r="CE30" s="106" t="s">
        <v>14</v>
      </c>
      <c r="CF30" s="106" t="s">
        <v>16</v>
      </c>
      <c r="CG30" s="106" t="s">
        <v>18</v>
      </c>
      <c r="CH30" s="106" t="s">
        <v>20</v>
      </c>
    </row>
    <row r="31" spans="1:87">
      <c r="A31" s="135" t="s">
        <v>156</v>
      </c>
      <c r="B31" s="134">
        <v>304</v>
      </c>
      <c r="C31" s="133">
        <f>SUM(List1!G26:G110)</f>
        <v>0</v>
      </c>
      <c r="D31" s="227" t="s">
        <v>167</v>
      </c>
      <c r="E31" s="228"/>
      <c r="F31" s="33" t="str">
        <f>IF(ISBLANK(List1!B54),"",List1!B54)</f>
        <v/>
      </c>
      <c r="G31" s="34" t="str">
        <f ca="1">IF(ISBLANK(List1!C54),"x",DATEDIF(List1!C54,TODAY(),"Y"))</f>
        <v>x</v>
      </c>
      <c r="H31" s="33" t="str">
        <f t="shared" ca="1" si="5"/>
        <v>x</v>
      </c>
      <c r="I31" s="33" t="str">
        <f t="shared" ca="1" si="6"/>
        <v>x</v>
      </c>
      <c r="J31" s="33" t="str">
        <f t="shared" ca="1" si="7"/>
        <v>x</v>
      </c>
      <c r="L31" s="76" t="e">
        <f t="shared" si="8"/>
        <v>#N/A</v>
      </c>
      <c r="M31" s="33" t="str">
        <f>IF(List1!E54=1,List1!B54,"")</f>
        <v/>
      </c>
      <c r="N31" s="51" t="e">
        <f>VLOOKUP(M31,List1!$B$26:$K$110,8,FALSE)</f>
        <v>#N/A</v>
      </c>
      <c r="O31" s="74"/>
      <c r="P31" s="79"/>
      <c r="Q31" s="74"/>
      <c r="R31" s="79"/>
      <c r="S31" s="74"/>
      <c r="T31" s="74"/>
      <c r="U31" s="74"/>
      <c r="V31" s="74"/>
      <c r="W31" s="74"/>
      <c r="X31" s="74"/>
      <c r="Y31" s="79"/>
      <c r="Z31" s="82"/>
      <c r="AA31" s="74"/>
      <c r="AB31" s="74"/>
      <c r="AC31" s="74"/>
      <c r="AD31" s="74"/>
      <c r="AE31" s="74"/>
      <c r="AF31" s="74"/>
      <c r="AG31" s="74"/>
      <c r="AH31" s="79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81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81"/>
      <c r="BU31" s="53">
        <f>BG3</f>
        <v>0</v>
      </c>
      <c r="BV31" s="51">
        <f>BH3</f>
        <v>0</v>
      </c>
      <c r="BW31" s="51" t="e">
        <f>VLOOKUP(BI3,$F$3:$J$87,5,FALSE)</f>
        <v>#N/A</v>
      </c>
      <c r="BX31" s="51" t="e">
        <f>VLOOKUP(BJ3,$F$3:$J$87,5,FALSE)</f>
        <v>#N/A</v>
      </c>
      <c r="BY31" s="133"/>
      <c r="BZ31" s="133"/>
      <c r="CA31" s="133"/>
      <c r="CC31" s="53">
        <f>BM3</f>
        <v>0</v>
      </c>
      <c r="CD31" s="51">
        <f>BN3</f>
        <v>0</v>
      </c>
      <c r="CE31" s="33" t="e">
        <f>VLOOKUP(BO3,$F$3:$J$87,5,FALSE)</f>
        <v>#N/A</v>
      </c>
      <c r="CF31" s="33" t="e">
        <f t="shared" ref="CF31:CH42" si="25">VLOOKUP(BP3,$F$3:$J$87,5,FALSE)</f>
        <v>#N/A</v>
      </c>
      <c r="CG31" s="33" t="e">
        <f t="shared" si="25"/>
        <v>#N/A</v>
      </c>
      <c r="CH31" s="33" t="e">
        <f t="shared" si="25"/>
        <v>#N/A</v>
      </c>
    </row>
    <row r="32" spans="1:87">
      <c r="A32" s="135" t="s">
        <v>158</v>
      </c>
      <c r="B32" s="134">
        <v>306</v>
      </c>
      <c r="C32" s="133"/>
      <c r="F32" s="33" t="str">
        <f>IF(ISBLANK(List1!B55),"",List1!B55)</f>
        <v/>
      </c>
      <c r="G32" s="34" t="str">
        <f ca="1">IF(ISBLANK(List1!C55),"x",DATEDIF(List1!C55,TODAY(),"Y"))</f>
        <v>x</v>
      </c>
      <c r="H32" s="33" t="str">
        <f t="shared" ca="1" si="5"/>
        <v>x</v>
      </c>
      <c r="I32" s="33" t="str">
        <f t="shared" ca="1" si="6"/>
        <v>x</v>
      </c>
      <c r="J32" s="33" t="str">
        <f t="shared" ca="1" si="7"/>
        <v>x</v>
      </c>
      <c r="L32" s="76" t="e">
        <f t="shared" si="8"/>
        <v>#N/A</v>
      </c>
      <c r="M32" s="33" t="str">
        <f>IF(List1!E55=1,List1!B55,"")</f>
        <v/>
      </c>
      <c r="N32" s="51" t="e">
        <f>VLOOKUP(M32,List1!$B$26:$K$110,8,FALSE)</f>
        <v>#N/A</v>
      </c>
      <c r="O32" s="74"/>
      <c r="P32" s="79"/>
      <c r="Q32" s="74"/>
      <c r="R32" s="79"/>
      <c r="S32" s="74"/>
      <c r="T32" s="74"/>
      <c r="U32" s="74"/>
      <c r="V32" s="74"/>
      <c r="W32" s="74"/>
      <c r="X32" s="74"/>
      <c r="Y32" s="79"/>
      <c r="Z32" s="82"/>
      <c r="AA32" s="74"/>
      <c r="AB32" s="74"/>
      <c r="AC32" s="74"/>
      <c r="AD32" s="74"/>
      <c r="AE32" s="74"/>
      <c r="AF32" s="74"/>
      <c r="AG32" s="74"/>
      <c r="AH32" s="79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81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81"/>
      <c r="BU32" s="53">
        <f t="shared" ref="BU32:BU44" si="26">BG4</f>
        <v>0</v>
      </c>
      <c r="BV32" s="51">
        <f t="shared" ref="BV32:BV48" si="27">BH4</f>
        <v>0</v>
      </c>
      <c r="BW32" s="51" t="e">
        <f t="shared" ref="BW32:BW48" si="28">VLOOKUP(BI4,$F$3:$J$87,5,FALSE)</f>
        <v>#N/A</v>
      </c>
      <c r="BX32" s="51" t="e">
        <f t="shared" ref="BX32:BX48" si="29">VLOOKUP(BJ4,$F$3:$J$87,5,FALSE)</f>
        <v>#N/A</v>
      </c>
      <c r="BY32" s="133"/>
      <c r="BZ32" s="133"/>
      <c r="CA32" s="133"/>
      <c r="CC32" s="53">
        <f t="shared" ref="CC32:CC42" si="30">BM4</f>
        <v>0</v>
      </c>
      <c r="CD32" s="51">
        <f t="shared" ref="CD32:CD42" si="31">BN4</f>
        <v>0</v>
      </c>
      <c r="CE32" s="33" t="e">
        <f t="shared" ref="CE32:CE42" si="32">VLOOKUP(BO4,$F$3:$J$87,5,FALSE)</f>
        <v>#N/A</v>
      </c>
      <c r="CF32" s="33" t="e">
        <f t="shared" si="25"/>
        <v>#N/A</v>
      </c>
      <c r="CG32" s="33" t="e">
        <f t="shared" si="25"/>
        <v>#N/A</v>
      </c>
      <c r="CH32" s="33" t="e">
        <f t="shared" si="25"/>
        <v>#N/A</v>
      </c>
    </row>
    <row r="33" spans="1:86">
      <c r="A33" s="135" t="s">
        <v>160</v>
      </c>
      <c r="B33" s="134">
        <v>308</v>
      </c>
      <c r="C33" s="133"/>
      <c r="F33" s="33" t="str">
        <f>IF(ISBLANK(List1!B56),"",List1!B56)</f>
        <v/>
      </c>
      <c r="G33" s="34" t="str">
        <f ca="1">IF(ISBLANK(List1!C56),"x",DATEDIF(List1!C56,TODAY(),"Y"))</f>
        <v>x</v>
      </c>
      <c r="H33" s="33" t="str">
        <f t="shared" ca="1" si="5"/>
        <v>x</v>
      </c>
      <c r="I33" s="33" t="str">
        <f t="shared" ca="1" si="6"/>
        <v>x</v>
      </c>
      <c r="J33" s="33" t="str">
        <f t="shared" ca="1" si="7"/>
        <v>x</v>
      </c>
      <c r="L33" s="76" t="e">
        <f t="shared" si="8"/>
        <v>#N/A</v>
      </c>
      <c r="M33" s="33" t="str">
        <f>IF(List1!E56=1,List1!B56,"")</f>
        <v/>
      </c>
      <c r="N33" s="51" t="e">
        <f>VLOOKUP(M33,List1!$B$26:$K$110,8,FALSE)</f>
        <v>#N/A</v>
      </c>
      <c r="O33" s="74"/>
      <c r="P33" s="79"/>
      <c r="Q33" s="74"/>
      <c r="R33" s="79"/>
      <c r="S33" s="74"/>
      <c r="T33" s="74"/>
      <c r="U33" s="74"/>
      <c r="V33" s="74"/>
      <c r="W33" s="74"/>
      <c r="X33" s="74"/>
      <c r="Y33" s="79"/>
      <c r="Z33" s="82"/>
      <c r="AA33" s="74"/>
      <c r="AB33" s="74"/>
      <c r="AC33" s="74"/>
      <c r="AD33" s="74"/>
      <c r="AE33" s="74"/>
      <c r="AF33" s="74"/>
      <c r="AG33" s="74"/>
      <c r="AH33" s="79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81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81"/>
      <c r="BU33" s="53">
        <f t="shared" si="26"/>
        <v>0</v>
      </c>
      <c r="BV33" s="51">
        <f t="shared" si="27"/>
        <v>0</v>
      </c>
      <c r="BW33" s="51" t="e">
        <f t="shared" si="28"/>
        <v>#N/A</v>
      </c>
      <c r="BX33" s="51" t="e">
        <f t="shared" si="29"/>
        <v>#N/A</v>
      </c>
      <c r="BY33" s="133"/>
      <c r="BZ33" s="133"/>
      <c r="CA33" s="133"/>
      <c r="CC33" s="53">
        <f t="shared" si="30"/>
        <v>0</v>
      </c>
      <c r="CD33" s="51">
        <f t="shared" si="31"/>
        <v>0</v>
      </c>
      <c r="CE33" s="33" t="e">
        <f t="shared" si="32"/>
        <v>#N/A</v>
      </c>
      <c r="CF33" s="33" t="e">
        <f t="shared" si="25"/>
        <v>#N/A</v>
      </c>
      <c r="CG33" s="33" t="e">
        <f t="shared" si="25"/>
        <v>#N/A</v>
      </c>
      <c r="CH33" s="33" t="e">
        <f t="shared" si="25"/>
        <v>#N/A</v>
      </c>
    </row>
    <row r="34" spans="1:86">
      <c r="A34" s="135" t="s">
        <v>161</v>
      </c>
      <c r="B34" s="134">
        <v>310</v>
      </c>
      <c r="C34" s="133"/>
      <c r="F34" s="33" t="str">
        <f>IF(ISBLANK(List1!B57),"",List1!B57)</f>
        <v/>
      </c>
      <c r="G34" s="34" t="str">
        <f ca="1">IF(ISBLANK(List1!C57),"x",DATEDIF(List1!C57,TODAY(),"Y"))</f>
        <v>x</v>
      </c>
      <c r="H34" s="33" t="str">
        <f t="shared" ca="1" si="5"/>
        <v>x</v>
      </c>
      <c r="I34" s="33" t="str">
        <f t="shared" ca="1" si="6"/>
        <v>x</v>
      </c>
      <c r="J34" s="33" t="str">
        <f t="shared" ca="1" si="7"/>
        <v>x</v>
      </c>
      <c r="L34" s="76" t="e">
        <f t="shared" si="8"/>
        <v>#N/A</v>
      </c>
      <c r="M34" s="33" t="str">
        <f>IF(List1!E57=1,List1!B57,"")</f>
        <v/>
      </c>
      <c r="N34" s="51" t="e">
        <f>VLOOKUP(M34,List1!$B$26:$K$110,8,FALSE)</f>
        <v>#N/A</v>
      </c>
      <c r="O34" s="74"/>
      <c r="P34" s="79"/>
      <c r="Q34" s="74"/>
      <c r="R34" s="79"/>
      <c r="S34" s="74"/>
      <c r="T34" s="74"/>
      <c r="U34" s="74"/>
      <c r="V34" s="74"/>
      <c r="W34" s="74"/>
      <c r="X34" s="74"/>
      <c r="Y34" s="79"/>
      <c r="Z34" s="82"/>
      <c r="AA34" s="74"/>
      <c r="AB34" s="74"/>
      <c r="AC34" s="74"/>
      <c r="AD34" s="74"/>
      <c r="AE34" s="74"/>
      <c r="AF34" s="74"/>
      <c r="AG34" s="74"/>
      <c r="AH34" s="79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81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81"/>
      <c r="BU34" s="53">
        <f t="shared" si="26"/>
        <v>0</v>
      </c>
      <c r="BV34" s="51">
        <f t="shared" si="27"/>
        <v>0</v>
      </c>
      <c r="BW34" s="51" t="e">
        <f t="shared" si="28"/>
        <v>#N/A</v>
      </c>
      <c r="BX34" s="51" t="e">
        <f t="shared" si="29"/>
        <v>#N/A</v>
      </c>
      <c r="BY34" s="133"/>
      <c r="BZ34" s="133"/>
      <c r="CA34" s="133"/>
      <c r="CC34" s="53">
        <f t="shared" si="30"/>
        <v>0</v>
      </c>
      <c r="CD34" s="51">
        <f t="shared" si="31"/>
        <v>0</v>
      </c>
      <c r="CE34" s="33" t="e">
        <f t="shared" si="32"/>
        <v>#N/A</v>
      </c>
      <c r="CF34" s="33" t="e">
        <f t="shared" si="25"/>
        <v>#N/A</v>
      </c>
      <c r="CG34" s="33" t="e">
        <f t="shared" si="25"/>
        <v>#N/A</v>
      </c>
      <c r="CH34" s="33" t="e">
        <f t="shared" si="25"/>
        <v>#N/A</v>
      </c>
    </row>
    <row r="35" spans="1:86">
      <c r="A35" s="135" t="s">
        <v>162</v>
      </c>
      <c r="B35" s="134">
        <v>312</v>
      </c>
      <c r="C35" s="133"/>
      <c r="F35" s="33" t="str">
        <f>IF(ISBLANK(List1!B58),"",List1!B58)</f>
        <v/>
      </c>
      <c r="G35" s="34" t="str">
        <f ca="1">IF(ISBLANK(List1!C58),"x",DATEDIF(List1!C58,TODAY(),"Y"))</f>
        <v>x</v>
      </c>
      <c r="H35" s="33" t="str">
        <f t="shared" ca="1" si="5"/>
        <v>x</v>
      </c>
      <c r="I35" s="33" t="str">
        <f t="shared" ca="1" si="6"/>
        <v>x</v>
      </c>
      <c r="J35" s="33" t="str">
        <f t="shared" ca="1" si="7"/>
        <v>x</v>
      </c>
      <c r="L35" s="76" t="e">
        <f t="shared" si="8"/>
        <v>#N/A</v>
      </c>
      <c r="M35" s="33" t="str">
        <f>IF(List1!E58=1,List1!B58,"")</f>
        <v/>
      </c>
      <c r="N35" s="51" t="e">
        <f>VLOOKUP(M35,List1!$B$26:$K$110,8,FALSE)</f>
        <v>#N/A</v>
      </c>
      <c r="O35" s="74"/>
      <c r="P35" s="79"/>
      <c r="Q35" s="74"/>
      <c r="R35" s="79"/>
      <c r="S35" s="74"/>
      <c r="T35" s="74"/>
      <c r="U35" s="74"/>
      <c r="V35" s="74"/>
      <c r="W35" s="74"/>
      <c r="X35" s="74"/>
      <c r="Y35" s="79"/>
      <c r="Z35" s="82"/>
      <c r="AA35" s="74"/>
      <c r="AB35" s="74"/>
      <c r="AC35" s="74"/>
      <c r="AD35" s="74"/>
      <c r="AE35" s="74"/>
      <c r="AF35" s="74"/>
      <c r="AG35" s="74"/>
      <c r="AH35" s="79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81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81"/>
      <c r="BU35" s="53">
        <f t="shared" si="26"/>
        <v>0</v>
      </c>
      <c r="BV35" s="51">
        <f t="shared" si="27"/>
        <v>0</v>
      </c>
      <c r="BW35" s="51" t="e">
        <f t="shared" si="28"/>
        <v>#N/A</v>
      </c>
      <c r="BX35" s="51" t="e">
        <f t="shared" si="29"/>
        <v>#N/A</v>
      </c>
      <c r="BY35" s="133"/>
      <c r="BZ35" s="133"/>
      <c r="CA35" s="133"/>
      <c r="CC35" s="53">
        <f t="shared" si="30"/>
        <v>0</v>
      </c>
      <c r="CD35" s="51">
        <f t="shared" si="31"/>
        <v>0</v>
      </c>
      <c r="CE35" s="33" t="e">
        <f t="shared" si="32"/>
        <v>#N/A</v>
      </c>
      <c r="CF35" s="33" t="e">
        <f t="shared" si="25"/>
        <v>#N/A</v>
      </c>
      <c r="CG35" s="33" t="e">
        <f t="shared" si="25"/>
        <v>#N/A</v>
      </c>
      <c r="CH35" s="33" t="e">
        <f t="shared" si="25"/>
        <v>#N/A</v>
      </c>
    </row>
    <row r="36" spans="1:86">
      <c r="A36" s="135" t="s">
        <v>159</v>
      </c>
      <c r="B36" s="134">
        <v>314</v>
      </c>
      <c r="C36" s="133"/>
      <c r="F36" s="33" t="str">
        <f>IF(ISBLANK(List1!B59),"",List1!B59)</f>
        <v/>
      </c>
      <c r="G36" s="34" t="str">
        <f ca="1">IF(ISBLANK(List1!C59),"x",DATEDIF(List1!C59,TODAY(),"Y"))</f>
        <v>x</v>
      </c>
      <c r="H36" s="33" t="str">
        <f t="shared" ca="1" si="5"/>
        <v>x</v>
      </c>
      <c r="I36" s="33" t="str">
        <f t="shared" ca="1" si="6"/>
        <v>x</v>
      </c>
      <c r="J36" s="33" t="str">
        <f t="shared" ca="1" si="7"/>
        <v>x</v>
      </c>
      <c r="L36" s="76" t="e">
        <f t="shared" si="8"/>
        <v>#N/A</v>
      </c>
      <c r="M36" s="33" t="str">
        <f>IF(List1!E59=1,List1!B59,"")</f>
        <v/>
      </c>
      <c r="N36" s="51" t="e">
        <f>VLOOKUP(M36,List1!$B$26:$K$110,8,FALSE)</f>
        <v>#N/A</v>
      </c>
      <c r="O36" s="74"/>
      <c r="P36" s="79"/>
      <c r="Q36" s="74"/>
      <c r="R36" s="79"/>
      <c r="S36" s="74"/>
      <c r="T36" s="74"/>
      <c r="U36" s="74"/>
      <c r="V36" s="74"/>
      <c r="W36" s="74"/>
      <c r="X36" s="74"/>
      <c r="Y36" s="79"/>
      <c r="Z36" s="82"/>
      <c r="AA36" s="74"/>
      <c r="AB36" s="74"/>
      <c r="AC36" s="74"/>
      <c r="AD36" s="74"/>
      <c r="AE36" s="74"/>
      <c r="AF36" s="74"/>
      <c r="AG36" s="74"/>
      <c r="AH36" s="79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81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81"/>
      <c r="BU36" s="53">
        <f t="shared" si="26"/>
        <v>0</v>
      </c>
      <c r="BV36" s="51">
        <f t="shared" si="27"/>
        <v>0</v>
      </c>
      <c r="BW36" s="51" t="e">
        <f t="shared" si="28"/>
        <v>#N/A</v>
      </c>
      <c r="BX36" s="51" t="e">
        <f t="shared" si="29"/>
        <v>#N/A</v>
      </c>
      <c r="BY36" s="133"/>
      <c r="BZ36" s="133"/>
      <c r="CA36" s="133"/>
      <c r="CC36" s="53">
        <f t="shared" si="30"/>
        <v>0</v>
      </c>
      <c r="CD36" s="51">
        <f t="shared" si="31"/>
        <v>0</v>
      </c>
      <c r="CE36" s="33" t="e">
        <f t="shared" si="32"/>
        <v>#N/A</v>
      </c>
      <c r="CF36" s="33" t="e">
        <f t="shared" si="25"/>
        <v>#N/A</v>
      </c>
      <c r="CG36" s="33" t="e">
        <f t="shared" si="25"/>
        <v>#N/A</v>
      </c>
      <c r="CH36" s="33" t="e">
        <f t="shared" si="25"/>
        <v>#N/A</v>
      </c>
    </row>
    <row r="37" spans="1:86">
      <c r="A37" s="231" t="s">
        <v>171</v>
      </c>
      <c r="B37" s="231"/>
      <c r="C37" s="231"/>
      <c r="D37" s="231"/>
      <c r="E37" s="232"/>
      <c r="F37" s="33" t="str">
        <f>IF(ISBLANK(List1!B60),"",List1!B60)</f>
        <v/>
      </c>
      <c r="G37" s="34" t="str">
        <f ca="1">IF(ISBLANK(List1!C60),"x",DATEDIF(List1!C60,TODAY(),"Y"))</f>
        <v>x</v>
      </c>
      <c r="H37" s="33" t="str">
        <f t="shared" ca="1" si="5"/>
        <v>x</v>
      </c>
      <c r="I37" s="33" t="str">
        <f t="shared" ca="1" si="6"/>
        <v>x</v>
      </c>
      <c r="J37" s="33" t="str">
        <f t="shared" ca="1" si="7"/>
        <v>x</v>
      </c>
      <c r="L37" s="76" t="e">
        <f t="shared" si="8"/>
        <v>#N/A</v>
      </c>
      <c r="M37" s="33" t="str">
        <f>IF(List1!E60=1,List1!B60,"")</f>
        <v/>
      </c>
      <c r="N37" s="51" t="e">
        <f>VLOOKUP(M37,List1!$B$26:$K$110,8,FALSE)</f>
        <v>#N/A</v>
      </c>
      <c r="O37" s="74"/>
      <c r="P37" s="79"/>
      <c r="Q37" s="74"/>
      <c r="R37" s="79"/>
      <c r="S37" s="74"/>
      <c r="T37" s="74"/>
      <c r="U37" s="74"/>
      <c r="V37" s="74"/>
      <c r="W37" s="74"/>
      <c r="X37" s="74"/>
      <c r="Y37" s="79"/>
      <c r="Z37" s="82"/>
      <c r="AA37" s="74"/>
      <c r="AB37" s="74"/>
      <c r="AC37" s="74"/>
      <c r="AD37" s="74"/>
      <c r="AE37" s="74"/>
      <c r="AF37" s="74"/>
      <c r="AG37" s="74"/>
      <c r="AH37" s="79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81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81"/>
      <c r="BU37" s="53">
        <f t="shared" si="26"/>
        <v>0</v>
      </c>
      <c r="BV37" s="51">
        <f t="shared" si="27"/>
        <v>0</v>
      </c>
      <c r="BW37" s="51" t="e">
        <f t="shared" si="28"/>
        <v>#N/A</v>
      </c>
      <c r="BX37" s="51" t="e">
        <f t="shared" si="29"/>
        <v>#N/A</v>
      </c>
      <c r="BY37" s="133"/>
      <c r="BZ37" s="133"/>
      <c r="CA37" s="133"/>
      <c r="CC37" s="53">
        <f t="shared" si="30"/>
        <v>0</v>
      </c>
      <c r="CD37" s="51">
        <f t="shared" si="31"/>
        <v>0</v>
      </c>
      <c r="CE37" s="33" t="e">
        <f t="shared" si="32"/>
        <v>#N/A</v>
      </c>
      <c r="CF37" s="33" t="e">
        <f t="shared" si="25"/>
        <v>#N/A</v>
      </c>
      <c r="CG37" s="33" t="e">
        <f t="shared" si="25"/>
        <v>#N/A</v>
      </c>
      <c r="CH37" s="33" t="e">
        <f t="shared" si="25"/>
        <v>#N/A</v>
      </c>
    </row>
    <row r="38" spans="1:86">
      <c r="A38" s="135" t="s">
        <v>143</v>
      </c>
      <c r="B38" s="134">
        <v>401</v>
      </c>
      <c r="C38" s="133">
        <f>160-COUNTIF(AK3:BD10,"0")</f>
        <v>0</v>
      </c>
      <c r="D38" s="227" t="s">
        <v>166</v>
      </c>
      <c r="E38" s="228"/>
      <c r="F38" s="33" t="str">
        <f>IF(ISBLANK(List1!B61),"",List1!B61)</f>
        <v/>
      </c>
      <c r="G38" s="34" t="str">
        <f ca="1">IF(ISBLANK(List1!C61),"x",DATEDIF(List1!C61,TODAY(),"Y"))</f>
        <v>x</v>
      </c>
      <c r="H38" s="33" t="str">
        <f t="shared" ca="1" si="5"/>
        <v>x</v>
      </c>
      <c r="I38" s="33" t="str">
        <f t="shared" ca="1" si="6"/>
        <v>x</v>
      </c>
      <c r="J38" s="33" t="str">
        <f t="shared" ca="1" si="7"/>
        <v>x</v>
      </c>
      <c r="L38" s="76" t="e">
        <f t="shared" si="8"/>
        <v>#N/A</v>
      </c>
      <c r="M38" s="33" t="str">
        <f>IF(List1!E61=1,List1!B61,"")</f>
        <v/>
      </c>
      <c r="N38" s="51" t="e">
        <f>VLOOKUP(M38,List1!$B$26:$K$110,8,FALSE)</f>
        <v>#N/A</v>
      </c>
      <c r="O38" s="74"/>
      <c r="P38" s="79"/>
      <c r="Q38" s="74"/>
      <c r="R38" s="79"/>
      <c r="S38" s="74"/>
      <c r="T38" s="74"/>
      <c r="U38" s="74"/>
      <c r="V38" s="74"/>
      <c r="W38" s="74"/>
      <c r="X38" s="74"/>
      <c r="Y38" s="79"/>
      <c r="Z38" s="82"/>
      <c r="AA38" s="74"/>
      <c r="AB38" s="74"/>
      <c r="AC38" s="74"/>
      <c r="AD38" s="74"/>
      <c r="AE38" s="74"/>
      <c r="AF38" s="74"/>
      <c r="AG38" s="74"/>
      <c r="AH38" s="79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81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81"/>
      <c r="BU38" s="53">
        <f t="shared" si="26"/>
        <v>0</v>
      </c>
      <c r="BV38" s="51">
        <f t="shared" si="27"/>
        <v>0</v>
      </c>
      <c r="BW38" s="51" t="e">
        <f t="shared" si="28"/>
        <v>#N/A</v>
      </c>
      <c r="BX38" s="51" t="e">
        <f t="shared" si="29"/>
        <v>#N/A</v>
      </c>
      <c r="BY38" s="133"/>
      <c r="BZ38" s="133"/>
      <c r="CA38" s="133"/>
      <c r="CC38" s="53">
        <f t="shared" si="30"/>
        <v>0</v>
      </c>
      <c r="CD38" s="51">
        <f t="shared" si="31"/>
        <v>0</v>
      </c>
      <c r="CE38" s="33" t="e">
        <f t="shared" si="32"/>
        <v>#N/A</v>
      </c>
      <c r="CF38" s="33" t="e">
        <f t="shared" si="25"/>
        <v>#N/A</v>
      </c>
      <c r="CG38" s="33" t="e">
        <f t="shared" si="25"/>
        <v>#N/A</v>
      </c>
      <c r="CH38" s="33" t="e">
        <f t="shared" si="25"/>
        <v>#N/A</v>
      </c>
    </row>
    <row r="39" spans="1:86">
      <c r="A39" s="135" t="s">
        <v>153</v>
      </c>
      <c r="B39" s="134">
        <v>402</v>
      </c>
      <c r="C39" s="133">
        <f>SUM(List1!H26:H110)</f>
        <v>0</v>
      </c>
      <c r="D39" s="227" t="s">
        <v>167</v>
      </c>
      <c r="E39" s="228"/>
      <c r="F39" s="33" t="str">
        <f>IF(ISBLANK(List1!B62),"",List1!B62)</f>
        <v/>
      </c>
      <c r="G39" s="34" t="str">
        <f ca="1">IF(ISBLANK(List1!C62),"x",DATEDIF(List1!C62,TODAY(),"Y"))</f>
        <v>x</v>
      </c>
      <c r="H39" s="33" t="str">
        <f t="shared" ca="1" si="5"/>
        <v>x</v>
      </c>
      <c r="I39" s="33" t="str">
        <f t="shared" ca="1" si="6"/>
        <v>x</v>
      </c>
      <c r="J39" s="33" t="str">
        <f t="shared" ca="1" si="7"/>
        <v>x</v>
      </c>
      <c r="L39" s="76" t="e">
        <f t="shared" si="8"/>
        <v>#N/A</v>
      </c>
      <c r="M39" s="33" t="str">
        <f>IF(List1!E62=1,List1!B62,"")</f>
        <v/>
      </c>
      <c r="N39" s="51" t="e">
        <f>VLOOKUP(M39,List1!$B$26:$K$110,8,FALSE)</f>
        <v>#N/A</v>
      </c>
      <c r="O39" s="74"/>
      <c r="P39" s="79"/>
      <c r="Q39" s="74"/>
      <c r="R39" s="79"/>
      <c r="S39" s="74"/>
      <c r="T39" s="74"/>
      <c r="U39" s="74"/>
      <c r="V39" s="74"/>
      <c r="W39" s="74"/>
      <c r="X39" s="74"/>
      <c r="Y39" s="79"/>
      <c r="Z39" s="82"/>
      <c r="AA39" s="74"/>
      <c r="AB39" s="74"/>
      <c r="AC39" s="74"/>
      <c r="AD39" s="74"/>
      <c r="AE39" s="74"/>
      <c r="AF39" s="74"/>
      <c r="AG39" s="74"/>
      <c r="AH39" s="79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81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81"/>
      <c r="BU39" s="53">
        <f t="shared" si="26"/>
        <v>0</v>
      </c>
      <c r="BV39" s="51">
        <f t="shared" si="27"/>
        <v>0</v>
      </c>
      <c r="BW39" s="51" t="e">
        <f t="shared" si="28"/>
        <v>#N/A</v>
      </c>
      <c r="BX39" s="51" t="e">
        <f t="shared" si="29"/>
        <v>#N/A</v>
      </c>
      <c r="BY39" s="133"/>
      <c r="BZ39" s="133"/>
      <c r="CA39" s="133"/>
      <c r="CC39" s="53">
        <f t="shared" si="30"/>
        <v>0</v>
      </c>
      <c r="CD39" s="51">
        <f t="shared" si="31"/>
        <v>0</v>
      </c>
      <c r="CE39" s="33" t="e">
        <f t="shared" si="32"/>
        <v>#N/A</v>
      </c>
      <c r="CF39" s="33" t="e">
        <f t="shared" si="25"/>
        <v>#N/A</v>
      </c>
      <c r="CG39" s="33" t="e">
        <f t="shared" si="25"/>
        <v>#N/A</v>
      </c>
      <c r="CH39" s="33" t="e">
        <f t="shared" si="25"/>
        <v>#N/A</v>
      </c>
    </row>
    <row r="40" spans="1:86">
      <c r="A40" s="135" t="s">
        <v>157</v>
      </c>
      <c r="B40" s="134">
        <v>403</v>
      </c>
      <c r="C40" s="133"/>
      <c r="F40" s="33" t="str">
        <f>IF(ISBLANK(List1!B63),"",List1!B63)</f>
        <v/>
      </c>
      <c r="G40" s="34" t="str">
        <f ca="1">IF(ISBLANK(List1!C63),"x",DATEDIF(List1!C63,TODAY(),"Y"))</f>
        <v>x</v>
      </c>
      <c r="H40" s="33" t="str">
        <f t="shared" ca="1" si="5"/>
        <v>x</v>
      </c>
      <c r="I40" s="33" t="str">
        <f t="shared" ca="1" si="6"/>
        <v>x</v>
      </c>
      <c r="J40" s="33" t="str">
        <f t="shared" ca="1" si="7"/>
        <v>x</v>
      </c>
      <c r="L40" s="76" t="e">
        <f t="shared" si="8"/>
        <v>#N/A</v>
      </c>
      <c r="M40" s="33" t="str">
        <f>IF(List1!E63=1,List1!B63,"")</f>
        <v/>
      </c>
      <c r="N40" s="51" t="e">
        <f>VLOOKUP(M40,List1!$B$26:$K$110,8,FALSE)</f>
        <v>#N/A</v>
      </c>
      <c r="O40" s="74"/>
      <c r="P40" s="79"/>
      <c r="Q40" s="74"/>
      <c r="R40" s="79"/>
      <c r="S40" s="74"/>
      <c r="T40" s="74"/>
      <c r="U40" s="74"/>
      <c r="V40" s="74"/>
      <c r="W40" s="74"/>
      <c r="X40" s="74"/>
      <c r="Y40" s="79"/>
      <c r="Z40" s="82"/>
      <c r="AA40" s="74"/>
      <c r="AB40" s="74"/>
      <c r="AC40" s="74"/>
      <c r="AD40" s="74"/>
      <c r="AE40" s="74"/>
      <c r="AF40" s="74"/>
      <c r="AG40" s="74"/>
      <c r="AH40" s="79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81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81"/>
      <c r="BU40" s="53">
        <f t="shared" si="26"/>
        <v>0</v>
      </c>
      <c r="BV40" s="51">
        <f t="shared" si="27"/>
        <v>0</v>
      </c>
      <c r="BW40" s="51" t="e">
        <f t="shared" si="28"/>
        <v>#N/A</v>
      </c>
      <c r="BX40" s="51" t="e">
        <f t="shared" si="29"/>
        <v>#N/A</v>
      </c>
      <c r="BY40" s="133"/>
      <c r="BZ40" s="133"/>
      <c r="CA40" s="133"/>
      <c r="CC40" s="53">
        <f t="shared" si="30"/>
        <v>0</v>
      </c>
      <c r="CD40" s="51">
        <f t="shared" si="31"/>
        <v>0</v>
      </c>
      <c r="CE40" s="33" t="e">
        <f t="shared" si="32"/>
        <v>#N/A</v>
      </c>
      <c r="CF40" s="33" t="e">
        <f t="shared" si="25"/>
        <v>#N/A</v>
      </c>
      <c r="CG40" s="33" t="e">
        <f t="shared" si="25"/>
        <v>#N/A</v>
      </c>
      <c r="CH40" s="33" t="e">
        <f t="shared" si="25"/>
        <v>#N/A</v>
      </c>
    </row>
    <row r="41" spans="1:86">
      <c r="A41" s="135" t="s">
        <v>159</v>
      </c>
      <c r="B41" s="134">
        <v>404</v>
      </c>
      <c r="C41" s="133"/>
      <c r="F41" s="33" t="str">
        <f>IF(ISBLANK(List1!B64),"",List1!B64)</f>
        <v/>
      </c>
      <c r="G41" s="34" t="str">
        <f ca="1">IF(ISBLANK(List1!C64),"x",DATEDIF(List1!C64,TODAY(),"Y"))</f>
        <v>x</v>
      </c>
      <c r="H41" s="33" t="str">
        <f t="shared" ca="1" si="5"/>
        <v>x</v>
      </c>
      <c r="I41" s="33" t="str">
        <f t="shared" ca="1" si="6"/>
        <v>x</v>
      </c>
      <c r="J41" s="33" t="str">
        <f t="shared" ca="1" si="7"/>
        <v>x</v>
      </c>
      <c r="L41" s="76" t="e">
        <f t="shared" si="8"/>
        <v>#N/A</v>
      </c>
      <c r="M41" s="33" t="str">
        <f>IF(List1!E64=1,List1!B64,"")</f>
        <v/>
      </c>
      <c r="N41" s="51" t="e">
        <f>VLOOKUP(M41,List1!$B$26:$K$110,8,FALSE)</f>
        <v>#N/A</v>
      </c>
      <c r="O41" s="74"/>
      <c r="P41" s="79"/>
      <c r="Q41" s="74"/>
      <c r="R41" s="79"/>
      <c r="S41" s="74"/>
      <c r="T41" s="74"/>
      <c r="U41" s="74"/>
      <c r="V41" s="74"/>
      <c r="W41" s="74"/>
      <c r="X41" s="74"/>
      <c r="Y41" s="79"/>
      <c r="Z41" s="82"/>
      <c r="AA41" s="74"/>
      <c r="AB41" s="74"/>
      <c r="AC41" s="74"/>
      <c r="AD41" s="74"/>
      <c r="AE41" s="74"/>
      <c r="AF41" s="74"/>
      <c r="AG41" s="74"/>
      <c r="AH41" s="79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81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81"/>
      <c r="BU41" s="53">
        <f t="shared" si="26"/>
        <v>0</v>
      </c>
      <c r="BV41" s="51">
        <f t="shared" si="27"/>
        <v>0</v>
      </c>
      <c r="BW41" s="51" t="e">
        <f t="shared" si="28"/>
        <v>#N/A</v>
      </c>
      <c r="BX41" s="51" t="e">
        <f t="shared" si="29"/>
        <v>#N/A</v>
      </c>
      <c r="BY41" s="133"/>
      <c r="BZ41" s="133"/>
      <c r="CA41" s="133"/>
      <c r="CC41" s="53">
        <f t="shared" si="30"/>
        <v>0</v>
      </c>
      <c r="CD41" s="51">
        <f t="shared" si="31"/>
        <v>0</v>
      </c>
      <c r="CE41" s="33" t="e">
        <f t="shared" si="32"/>
        <v>#N/A</v>
      </c>
      <c r="CF41" s="33" t="e">
        <f t="shared" si="25"/>
        <v>#N/A</v>
      </c>
      <c r="CG41" s="33" t="e">
        <f t="shared" si="25"/>
        <v>#N/A</v>
      </c>
      <c r="CH41" s="33" t="e">
        <f t="shared" si="25"/>
        <v>#N/A</v>
      </c>
    </row>
    <row r="42" spans="1:86">
      <c r="A42" s="231" t="s">
        <v>172</v>
      </c>
      <c r="B42" s="231"/>
      <c r="C42" s="231"/>
      <c r="D42" s="231"/>
      <c r="E42" s="232"/>
      <c r="F42" s="33" t="str">
        <f>IF(ISBLANK(List1!B65),"",List1!B65)</f>
        <v/>
      </c>
      <c r="G42" s="34" t="str">
        <f ca="1">IF(ISBLANK(List1!C65),"x",DATEDIF(List1!C65,TODAY(),"Y"))</f>
        <v>x</v>
      </c>
      <c r="H42" s="33" t="str">
        <f t="shared" ca="1" si="5"/>
        <v>x</v>
      </c>
      <c r="I42" s="33" t="str">
        <f t="shared" ca="1" si="6"/>
        <v>x</v>
      </c>
      <c r="J42" s="33" t="str">
        <f t="shared" ca="1" si="7"/>
        <v>x</v>
      </c>
      <c r="L42" s="76" t="e">
        <f t="shared" si="8"/>
        <v>#N/A</v>
      </c>
      <c r="M42" s="33" t="str">
        <f>IF(List1!E65=1,List1!B65,"")</f>
        <v/>
      </c>
      <c r="N42" s="51" t="e">
        <f>VLOOKUP(M42,List1!$B$26:$K$110,8,FALSE)</f>
        <v>#N/A</v>
      </c>
      <c r="O42" s="74"/>
      <c r="P42" s="79"/>
      <c r="Q42" s="74"/>
      <c r="R42" s="79"/>
      <c r="S42" s="74"/>
      <c r="T42" s="74"/>
      <c r="U42" s="74"/>
      <c r="V42" s="74"/>
      <c r="W42" s="74"/>
      <c r="X42" s="74"/>
      <c r="Y42" s="79"/>
      <c r="Z42" s="82"/>
      <c r="AA42" s="74"/>
      <c r="AB42" s="74"/>
      <c r="AC42" s="74"/>
      <c r="AD42" s="74"/>
      <c r="AE42" s="74"/>
      <c r="AF42" s="74"/>
      <c r="AG42" s="74"/>
      <c r="AH42" s="79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81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81"/>
      <c r="BU42" s="53">
        <f t="shared" si="26"/>
        <v>0</v>
      </c>
      <c r="BV42" s="51">
        <f t="shared" si="27"/>
        <v>0</v>
      </c>
      <c r="BW42" s="51" t="e">
        <f t="shared" si="28"/>
        <v>#N/A</v>
      </c>
      <c r="BX42" s="51" t="e">
        <f t="shared" si="29"/>
        <v>#N/A</v>
      </c>
      <c r="BY42" s="133"/>
      <c r="BZ42" s="133"/>
      <c r="CA42" s="133"/>
      <c r="CC42" s="53">
        <f t="shared" si="30"/>
        <v>0</v>
      </c>
      <c r="CD42" s="51">
        <f t="shared" si="31"/>
        <v>0</v>
      </c>
      <c r="CE42" s="33" t="e">
        <f t="shared" si="32"/>
        <v>#N/A</v>
      </c>
      <c r="CF42" s="33" t="e">
        <f t="shared" si="25"/>
        <v>#N/A</v>
      </c>
      <c r="CG42" s="33" t="e">
        <f t="shared" si="25"/>
        <v>#N/A</v>
      </c>
      <c r="CH42" s="33" t="e">
        <f t="shared" si="25"/>
        <v>#N/A</v>
      </c>
    </row>
    <row r="43" spans="1:86">
      <c r="A43" s="135" t="s">
        <v>144</v>
      </c>
      <c r="B43" s="135" t="s">
        <v>173</v>
      </c>
      <c r="C43" s="133">
        <f>36-COUNTIF(BI3:BJ20,"0")</f>
        <v>0</v>
      </c>
      <c r="D43" s="227" t="s">
        <v>166</v>
      </c>
      <c r="E43" s="228"/>
      <c r="F43" s="33" t="str">
        <f>IF(ISBLANK(List1!B66),"",List1!B66)</f>
        <v/>
      </c>
      <c r="G43" s="34" t="str">
        <f ca="1">IF(ISBLANK(List1!C66),"x",DATEDIF(List1!C66,TODAY(),"Y"))</f>
        <v>x</v>
      </c>
      <c r="H43" s="33" t="str">
        <f t="shared" ca="1" si="5"/>
        <v>x</v>
      </c>
      <c r="I43" s="33" t="str">
        <f t="shared" ca="1" si="6"/>
        <v>x</v>
      </c>
      <c r="J43" s="33" t="str">
        <f t="shared" ca="1" si="7"/>
        <v>x</v>
      </c>
      <c r="L43" s="76" t="e">
        <f t="shared" si="8"/>
        <v>#N/A</v>
      </c>
      <c r="M43" s="33" t="str">
        <f>IF(List1!E66=1,List1!B66,"")</f>
        <v/>
      </c>
      <c r="N43" s="51" t="e">
        <f>VLOOKUP(M43,List1!$B$26:$K$110,8,FALSE)</f>
        <v>#N/A</v>
      </c>
      <c r="O43" s="74"/>
      <c r="P43" s="79"/>
      <c r="Q43" s="74"/>
      <c r="R43" s="79"/>
      <c r="S43" s="74"/>
      <c r="T43" s="74"/>
      <c r="U43" s="74"/>
      <c r="V43" s="74"/>
      <c r="W43" s="74"/>
      <c r="X43" s="74"/>
      <c r="Y43" s="79"/>
      <c r="Z43" s="82"/>
      <c r="AA43" s="74"/>
      <c r="AB43" s="74"/>
      <c r="AC43" s="74"/>
      <c r="AD43" s="74"/>
      <c r="AE43" s="74"/>
      <c r="AF43" s="74"/>
      <c r="AG43" s="74"/>
      <c r="AH43" s="79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81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81"/>
      <c r="BU43" s="53">
        <f t="shared" si="26"/>
        <v>0</v>
      </c>
      <c r="BV43" s="51">
        <f t="shared" si="27"/>
        <v>0</v>
      </c>
      <c r="BW43" s="51" t="e">
        <f t="shared" si="28"/>
        <v>#N/A</v>
      </c>
      <c r="BX43" s="51" t="e">
        <f t="shared" si="29"/>
        <v>#N/A</v>
      </c>
      <c r="BY43" s="133"/>
      <c r="BZ43" s="133"/>
      <c r="CA43" s="133"/>
    </row>
    <row r="44" spans="1:86">
      <c r="A44" s="135" t="s">
        <v>154</v>
      </c>
      <c r="B44" s="135" t="s">
        <v>174</v>
      </c>
      <c r="C44" s="133">
        <f>SUM(List1!I26:I110)</f>
        <v>0</v>
      </c>
      <c r="D44" s="227" t="s">
        <v>167</v>
      </c>
      <c r="E44" s="228"/>
      <c r="F44" s="33" t="str">
        <f>IF(ISBLANK(List1!B67),"",List1!B67)</f>
        <v/>
      </c>
      <c r="G44" s="34" t="str">
        <f ca="1">IF(ISBLANK(List1!C67),"x",DATEDIF(List1!C67,TODAY(),"Y"))</f>
        <v>x</v>
      </c>
      <c r="H44" s="33" t="str">
        <f t="shared" ca="1" si="5"/>
        <v>x</v>
      </c>
      <c r="I44" s="33" t="str">
        <f t="shared" ca="1" si="6"/>
        <v>x</v>
      </c>
      <c r="J44" s="33" t="str">
        <f t="shared" ca="1" si="7"/>
        <v>x</v>
      </c>
      <c r="L44" s="76" t="e">
        <f t="shared" si="8"/>
        <v>#N/A</v>
      </c>
      <c r="M44" s="33" t="str">
        <f>IF(List1!E67=1,List1!B67,"")</f>
        <v/>
      </c>
      <c r="N44" s="51" t="e">
        <f>VLOOKUP(M44,List1!$B$26:$K$110,8,FALSE)</f>
        <v>#N/A</v>
      </c>
      <c r="O44" s="74"/>
      <c r="P44" s="79"/>
      <c r="Q44" s="74"/>
      <c r="R44" s="79"/>
      <c r="S44" s="74"/>
      <c r="T44" s="74"/>
      <c r="U44" s="74"/>
      <c r="V44" s="74"/>
      <c r="W44" s="74"/>
      <c r="X44" s="74"/>
      <c r="Y44" s="79"/>
      <c r="Z44" s="82"/>
      <c r="AA44" s="74"/>
      <c r="AB44" s="74"/>
      <c r="AC44" s="74"/>
      <c r="AD44" s="74"/>
      <c r="AE44" s="74"/>
      <c r="AF44" s="74"/>
      <c r="AG44" s="74"/>
      <c r="AH44" s="79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81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81"/>
      <c r="BU44" s="53">
        <f t="shared" si="26"/>
        <v>0</v>
      </c>
      <c r="BV44" s="51">
        <f t="shared" si="27"/>
        <v>0</v>
      </c>
      <c r="BW44" s="51" t="e">
        <f t="shared" si="28"/>
        <v>#N/A</v>
      </c>
      <c r="BX44" s="51" t="e">
        <f t="shared" si="29"/>
        <v>#N/A</v>
      </c>
      <c r="BY44" s="133"/>
      <c r="BZ44" s="133"/>
      <c r="CA44" s="133"/>
    </row>
    <row r="45" spans="1:86">
      <c r="A45" s="229" t="s">
        <v>175</v>
      </c>
      <c r="B45" s="229"/>
      <c r="C45" s="229"/>
      <c r="D45" s="229"/>
      <c r="E45" s="230"/>
      <c r="F45" s="33" t="str">
        <f>IF(ISBLANK(List1!B68),"",List1!B68)</f>
        <v/>
      </c>
      <c r="G45" s="34" t="str">
        <f ca="1">IF(ISBLANK(List1!C68),"x",DATEDIF(List1!C68,TODAY(),"Y"))</f>
        <v>x</v>
      </c>
      <c r="H45" s="33" t="str">
        <f t="shared" ca="1" si="5"/>
        <v>x</v>
      </c>
      <c r="I45" s="33" t="str">
        <f t="shared" ca="1" si="6"/>
        <v>x</v>
      </c>
      <c r="J45" s="33" t="str">
        <f t="shared" ca="1" si="7"/>
        <v>x</v>
      </c>
      <c r="L45" s="76" t="e">
        <f t="shared" si="8"/>
        <v>#N/A</v>
      </c>
      <c r="M45" s="33" t="str">
        <f>IF(List1!E68=1,List1!B68,"")</f>
        <v/>
      </c>
      <c r="N45" s="51" t="e">
        <f>VLOOKUP(M45,List1!$B$26:$K$110,8,FALSE)</f>
        <v>#N/A</v>
      </c>
      <c r="O45" s="74"/>
      <c r="P45" s="79"/>
      <c r="Q45" s="74"/>
      <c r="R45" s="79"/>
      <c r="S45" s="74"/>
      <c r="T45" s="74"/>
      <c r="U45" s="74"/>
      <c r="V45" s="74"/>
      <c r="W45" s="74"/>
      <c r="X45" s="74"/>
      <c r="Y45" s="79"/>
      <c r="Z45" s="82"/>
      <c r="AA45" s="74"/>
      <c r="AB45" s="74"/>
      <c r="AC45" s="74"/>
      <c r="AD45" s="74"/>
      <c r="AE45" s="74"/>
      <c r="AF45" s="74"/>
      <c r="AG45" s="74"/>
      <c r="AH45" s="79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81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81"/>
      <c r="BU45" s="53">
        <f>BG17</f>
        <v>0</v>
      </c>
      <c r="BV45" s="51">
        <f t="shared" si="27"/>
        <v>0</v>
      </c>
      <c r="BW45" s="51" t="e">
        <f t="shared" si="28"/>
        <v>#N/A</v>
      </c>
      <c r="BX45" s="51" t="e">
        <f t="shared" si="29"/>
        <v>#N/A</v>
      </c>
      <c r="BY45" s="133"/>
      <c r="BZ45" s="133"/>
      <c r="CA45" s="133"/>
    </row>
    <row r="46" spans="1:86">
      <c r="A46" s="135" t="s">
        <v>145</v>
      </c>
      <c r="B46" s="135" t="s">
        <v>176</v>
      </c>
      <c r="C46" s="133">
        <f>48-COUNTIF(List2!BO3:BR14,"0")</f>
        <v>0</v>
      </c>
      <c r="D46" s="227" t="s">
        <v>166</v>
      </c>
      <c r="E46" s="228"/>
      <c r="F46" s="33" t="str">
        <f>IF(ISBLANK(List1!B69),"",List1!B69)</f>
        <v/>
      </c>
      <c r="G46" s="34" t="str">
        <f ca="1">IF(ISBLANK(List1!C69),"x",DATEDIF(List1!C69,TODAY(),"Y"))</f>
        <v>x</v>
      </c>
      <c r="H46" s="33" t="str">
        <f t="shared" ca="1" si="5"/>
        <v>x</v>
      </c>
      <c r="I46" s="33" t="str">
        <f t="shared" ca="1" si="6"/>
        <v>x</v>
      </c>
      <c r="J46" s="33" t="str">
        <f t="shared" ca="1" si="7"/>
        <v>x</v>
      </c>
      <c r="L46" s="76" t="e">
        <f t="shared" si="8"/>
        <v>#N/A</v>
      </c>
      <c r="M46" s="33" t="str">
        <f>IF(List1!E69=1,List1!B69,"")</f>
        <v/>
      </c>
      <c r="N46" s="51" t="e">
        <f>VLOOKUP(M46,List1!$B$26:$K$110,8,FALSE)</f>
        <v>#N/A</v>
      </c>
      <c r="O46" s="74"/>
      <c r="P46" s="79"/>
      <c r="Q46" s="74"/>
      <c r="R46" s="79"/>
      <c r="S46" s="74"/>
      <c r="T46" s="74"/>
      <c r="U46" s="74"/>
      <c r="V46" s="74"/>
      <c r="W46" s="74"/>
      <c r="X46" s="74"/>
      <c r="Y46" s="79"/>
      <c r="Z46" s="82"/>
      <c r="AA46" s="74"/>
      <c r="AB46" s="74"/>
      <c r="AC46" s="74"/>
      <c r="AD46" s="74"/>
      <c r="AE46" s="74"/>
      <c r="AF46" s="74"/>
      <c r="AG46" s="74"/>
      <c r="AH46" s="79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81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81"/>
      <c r="BU46" s="53">
        <f>BG18</f>
        <v>0</v>
      </c>
      <c r="BV46" s="51">
        <f t="shared" si="27"/>
        <v>0</v>
      </c>
      <c r="BW46" s="51" t="e">
        <f t="shared" si="28"/>
        <v>#N/A</v>
      </c>
      <c r="BX46" s="51" t="e">
        <f t="shared" si="29"/>
        <v>#N/A</v>
      </c>
      <c r="BY46" s="133"/>
      <c r="BZ46" s="133"/>
      <c r="CA46" s="133"/>
    </row>
    <row r="47" spans="1:86">
      <c r="A47" s="135" t="s">
        <v>155</v>
      </c>
      <c r="B47" s="135" t="s">
        <v>177</v>
      </c>
      <c r="C47" s="133">
        <f>SUM(List1!J26:J110)</f>
        <v>0</v>
      </c>
      <c r="D47" s="227" t="s">
        <v>167</v>
      </c>
      <c r="E47" s="228"/>
      <c r="F47" s="33" t="str">
        <f>IF(ISBLANK(List1!B70),"",List1!B70)</f>
        <v/>
      </c>
      <c r="G47" s="34" t="str">
        <f ca="1">IF(ISBLANK(List1!C70),"x",DATEDIF(List1!C70,TODAY(),"Y"))</f>
        <v>x</v>
      </c>
      <c r="H47" s="33" t="str">
        <f t="shared" ca="1" si="5"/>
        <v>x</v>
      </c>
      <c r="I47" s="33" t="str">
        <f t="shared" ca="1" si="6"/>
        <v>x</v>
      </c>
      <c r="J47" s="33" t="str">
        <f t="shared" ca="1" si="7"/>
        <v>x</v>
      </c>
      <c r="L47" s="76" t="e">
        <f t="shared" si="8"/>
        <v>#N/A</v>
      </c>
      <c r="M47" s="33" t="str">
        <f>IF(List1!E70=1,List1!B70,"")</f>
        <v/>
      </c>
      <c r="N47" s="51" t="e">
        <f>VLOOKUP(M47,List1!$B$26:$K$110,8,FALSE)</f>
        <v>#N/A</v>
      </c>
      <c r="O47" s="74"/>
      <c r="P47" s="79"/>
      <c r="Q47" s="74"/>
      <c r="R47" s="79"/>
      <c r="S47" s="74"/>
      <c r="T47" s="74"/>
      <c r="U47" s="74"/>
      <c r="V47" s="74"/>
      <c r="W47" s="74"/>
      <c r="X47" s="74"/>
      <c r="Y47" s="79"/>
      <c r="Z47" s="82"/>
      <c r="AA47" s="74"/>
      <c r="AB47" s="74"/>
      <c r="AC47" s="74"/>
      <c r="AD47" s="74"/>
      <c r="AE47" s="74"/>
      <c r="AF47" s="74"/>
      <c r="AG47" s="74"/>
      <c r="AH47" s="79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81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81"/>
      <c r="BU47" s="53">
        <f t="shared" ref="BU47" si="33">BG19</f>
        <v>0</v>
      </c>
      <c r="BV47" s="51">
        <f t="shared" si="27"/>
        <v>0</v>
      </c>
      <c r="BW47" s="51" t="e">
        <f t="shared" si="28"/>
        <v>#N/A</v>
      </c>
      <c r="BX47" s="51" t="e">
        <f t="shared" si="29"/>
        <v>#N/A</v>
      </c>
      <c r="BY47" s="133"/>
      <c r="BZ47" s="133"/>
      <c r="CA47" s="133"/>
    </row>
    <row r="48" spans="1:86">
      <c r="A48" s="135"/>
      <c r="B48" s="135"/>
      <c r="C48" s="133"/>
      <c r="F48" s="33" t="str">
        <f>IF(ISBLANK(List1!B71),"",List1!B71)</f>
        <v/>
      </c>
      <c r="G48" s="34" t="str">
        <f ca="1">IF(ISBLANK(List1!C71),"x",DATEDIF(List1!C71,TODAY(),"Y"))</f>
        <v>x</v>
      </c>
      <c r="H48" s="33" t="str">
        <f t="shared" ca="1" si="5"/>
        <v>x</v>
      </c>
      <c r="I48" s="33" t="str">
        <f t="shared" ca="1" si="6"/>
        <v>x</v>
      </c>
      <c r="J48" s="33" t="str">
        <f t="shared" ca="1" si="7"/>
        <v>x</v>
      </c>
      <c r="L48" s="76" t="e">
        <f t="shared" si="8"/>
        <v>#N/A</v>
      </c>
      <c r="M48" s="33" t="str">
        <f>IF(List1!E71=1,List1!B71,"")</f>
        <v/>
      </c>
      <c r="N48" s="51" t="e">
        <f>VLOOKUP(M48,List1!$B$26:$K$110,8,FALSE)</f>
        <v>#N/A</v>
      </c>
      <c r="O48" s="74"/>
      <c r="P48" s="79"/>
      <c r="Q48" s="74"/>
      <c r="R48" s="79"/>
      <c r="S48" s="74"/>
      <c r="T48" s="74"/>
      <c r="U48" s="74"/>
      <c r="V48" s="74"/>
      <c r="W48" s="74"/>
      <c r="X48" s="74"/>
      <c r="Y48" s="79"/>
      <c r="Z48" s="82"/>
      <c r="AA48" s="74"/>
      <c r="AB48" s="74"/>
      <c r="AC48" s="74"/>
      <c r="AD48" s="74"/>
      <c r="AE48" s="74"/>
      <c r="AF48" s="74"/>
      <c r="AG48" s="74"/>
      <c r="AH48" s="79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81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81"/>
      <c r="BU48" s="53">
        <f>BG20</f>
        <v>0</v>
      </c>
      <c r="BV48" s="51">
        <f t="shared" si="27"/>
        <v>0</v>
      </c>
      <c r="BW48" s="51" t="e">
        <f t="shared" si="28"/>
        <v>#N/A</v>
      </c>
      <c r="BX48" s="51" t="e">
        <f t="shared" si="29"/>
        <v>#N/A</v>
      </c>
      <c r="BY48" s="133"/>
      <c r="BZ48" s="133"/>
      <c r="CA48" s="133"/>
    </row>
    <row r="49" spans="1:70">
      <c r="A49" s="135"/>
      <c r="B49" s="135"/>
      <c r="C49" s="133"/>
      <c r="F49" s="33" t="str">
        <f>IF(ISBLANK(List1!B72),"",List1!B72)</f>
        <v/>
      </c>
      <c r="G49" s="34" t="str">
        <f ca="1">IF(ISBLANK(List1!C72),"x",DATEDIF(List1!C72,TODAY(),"Y"))</f>
        <v>x</v>
      </c>
      <c r="H49" s="33" t="str">
        <f t="shared" ca="1" si="5"/>
        <v>x</v>
      </c>
      <c r="I49" s="33" t="str">
        <f t="shared" ca="1" si="6"/>
        <v>x</v>
      </c>
      <c r="J49" s="33" t="str">
        <f t="shared" ca="1" si="7"/>
        <v>x</v>
      </c>
      <c r="L49" s="76" t="e">
        <f t="shared" si="8"/>
        <v>#N/A</v>
      </c>
      <c r="M49" s="33" t="str">
        <f>IF(List1!E72=1,List1!B72,"")</f>
        <v/>
      </c>
      <c r="N49" s="51" t="e">
        <f>VLOOKUP(M49,List1!$B$26:$K$110,8,FALSE)</f>
        <v>#N/A</v>
      </c>
      <c r="O49" s="74"/>
      <c r="P49" s="79"/>
      <c r="Q49" s="74"/>
      <c r="R49" s="79"/>
      <c r="S49" s="74"/>
      <c r="T49" s="74"/>
      <c r="U49" s="74"/>
      <c r="V49" s="74"/>
      <c r="W49" s="74"/>
      <c r="X49" s="74"/>
      <c r="Y49" s="79"/>
      <c r="Z49" s="82"/>
      <c r="AA49" s="74"/>
      <c r="AB49" s="74"/>
      <c r="AC49" s="74"/>
      <c r="AD49" s="74"/>
      <c r="AE49" s="74"/>
      <c r="AF49" s="74"/>
      <c r="AG49" s="74"/>
      <c r="AH49" s="79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81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81"/>
    </row>
    <row r="50" spans="1:70">
      <c r="A50" s="135"/>
      <c r="B50" s="135"/>
      <c r="C50" s="133"/>
      <c r="F50" s="33" t="str">
        <f>IF(ISBLANK(List1!B73),"",List1!B73)</f>
        <v/>
      </c>
      <c r="G50" s="34" t="str">
        <f ca="1">IF(ISBLANK(List1!C73),"x",DATEDIF(List1!C73,TODAY(),"Y"))</f>
        <v>x</v>
      </c>
      <c r="H50" s="33" t="str">
        <f t="shared" ca="1" si="5"/>
        <v>x</v>
      </c>
      <c r="I50" s="33" t="str">
        <f t="shared" ca="1" si="6"/>
        <v>x</v>
      </c>
      <c r="J50" s="33" t="str">
        <f t="shared" ca="1" si="7"/>
        <v>x</v>
      </c>
      <c r="L50" s="76" t="e">
        <f t="shared" si="8"/>
        <v>#N/A</v>
      </c>
      <c r="M50" s="33" t="str">
        <f>IF(List1!E73=1,List1!B73,"")</f>
        <v/>
      </c>
      <c r="N50" s="51" t="e">
        <f>VLOOKUP(M50,List1!$B$26:$K$110,8,FALSE)</f>
        <v>#N/A</v>
      </c>
      <c r="O50" s="74"/>
      <c r="P50" s="79"/>
      <c r="Q50" s="74"/>
      <c r="R50" s="79"/>
      <c r="S50" s="74"/>
      <c r="T50" s="74"/>
      <c r="U50" s="74"/>
      <c r="V50" s="74"/>
      <c r="W50" s="74"/>
      <c r="X50" s="74"/>
      <c r="Y50" s="79"/>
      <c r="Z50" s="82"/>
      <c r="AA50" s="74"/>
      <c r="AB50" s="74"/>
      <c r="AC50" s="74"/>
      <c r="AD50" s="74"/>
      <c r="AE50" s="74"/>
      <c r="AF50" s="74"/>
      <c r="AG50" s="74"/>
      <c r="AH50" s="79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81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81"/>
    </row>
    <row r="51" spans="1:70">
      <c r="A51" s="135"/>
      <c r="B51" s="135"/>
      <c r="C51" s="133"/>
      <c r="F51" s="33" t="str">
        <f>IF(ISBLANK(List1!B74),"",List1!B74)</f>
        <v/>
      </c>
      <c r="G51" s="34" t="str">
        <f ca="1">IF(ISBLANK(List1!C74),"x",DATEDIF(List1!C74,TODAY(),"Y"))</f>
        <v>x</v>
      </c>
      <c r="H51" s="33" t="str">
        <f t="shared" ca="1" si="5"/>
        <v>x</v>
      </c>
      <c r="I51" s="33" t="str">
        <f t="shared" ca="1" si="6"/>
        <v>x</v>
      </c>
      <c r="J51" s="33" t="str">
        <f t="shared" ca="1" si="7"/>
        <v>x</v>
      </c>
      <c r="L51" s="76" t="e">
        <f t="shared" si="8"/>
        <v>#N/A</v>
      </c>
      <c r="M51" s="33" t="str">
        <f>IF(List1!E74=1,List1!B74,"")</f>
        <v/>
      </c>
      <c r="N51" s="51" t="e">
        <f>VLOOKUP(M51,List1!$B$26:$K$110,8,FALSE)</f>
        <v>#N/A</v>
      </c>
      <c r="O51" s="74"/>
      <c r="P51" s="79"/>
      <c r="Q51" s="74"/>
      <c r="R51" s="79"/>
      <c r="S51" s="74"/>
      <c r="T51" s="74"/>
      <c r="U51" s="74"/>
      <c r="V51" s="74"/>
      <c r="W51" s="74"/>
      <c r="X51" s="74"/>
      <c r="Y51" s="79"/>
      <c r="Z51" s="82"/>
      <c r="AA51" s="74"/>
      <c r="AB51" s="74"/>
      <c r="AC51" s="74"/>
      <c r="AD51" s="74"/>
      <c r="AE51" s="74"/>
      <c r="AF51" s="74"/>
      <c r="AG51" s="74"/>
      <c r="AH51" s="79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81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81"/>
    </row>
    <row r="52" spans="1:70">
      <c r="A52" s="134"/>
      <c r="B52" s="135"/>
      <c r="C52" s="133"/>
      <c r="F52" s="33" t="str">
        <f>IF(ISBLANK(List1!B75),"",List1!B75)</f>
        <v/>
      </c>
      <c r="G52" s="34" t="str">
        <f ca="1">IF(ISBLANK(List1!C75),"x",DATEDIF(List1!C75,TODAY(),"Y"))</f>
        <v>x</v>
      </c>
      <c r="H52" s="33" t="str">
        <f t="shared" ca="1" si="5"/>
        <v>x</v>
      </c>
      <c r="I52" s="33" t="str">
        <f t="shared" ca="1" si="6"/>
        <v>x</v>
      </c>
      <c r="J52" s="33" t="str">
        <f t="shared" ca="1" si="7"/>
        <v>x</v>
      </c>
      <c r="L52" s="76" t="e">
        <f t="shared" si="8"/>
        <v>#N/A</v>
      </c>
      <c r="M52" s="33" t="str">
        <f>IF(List1!E75=1,List1!B75,"")</f>
        <v/>
      </c>
      <c r="N52" s="51" t="e">
        <f>VLOOKUP(M52,List1!$B$26:$K$110,8,FALSE)</f>
        <v>#N/A</v>
      </c>
      <c r="O52" s="74"/>
      <c r="P52" s="79"/>
      <c r="Q52" s="74"/>
      <c r="R52" s="79"/>
      <c r="S52" s="74"/>
      <c r="T52" s="74"/>
      <c r="U52" s="74"/>
      <c r="V52" s="74"/>
      <c r="W52" s="74"/>
      <c r="X52" s="74"/>
      <c r="Y52" s="79"/>
      <c r="Z52" s="82"/>
      <c r="AA52" s="74"/>
      <c r="AB52" s="74"/>
      <c r="AC52" s="74"/>
      <c r="AD52" s="74"/>
      <c r="AE52" s="74"/>
      <c r="AF52" s="74"/>
      <c r="AG52" s="74"/>
      <c r="AH52" s="79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81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81"/>
    </row>
    <row r="53" spans="1:70">
      <c r="A53" s="134"/>
      <c r="B53" s="135"/>
      <c r="C53" s="133"/>
      <c r="F53" s="33" t="str">
        <f>IF(ISBLANK(List1!B76),"",List1!B76)</f>
        <v/>
      </c>
      <c r="G53" s="34" t="str">
        <f ca="1">IF(ISBLANK(List1!C76),"x",DATEDIF(List1!C76,TODAY(),"Y"))</f>
        <v>x</v>
      </c>
      <c r="H53" s="33" t="str">
        <f t="shared" ca="1" si="5"/>
        <v>x</v>
      </c>
      <c r="I53" s="33" t="str">
        <f t="shared" ca="1" si="6"/>
        <v>x</v>
      </c>
      <c r="J53" s="33" t="str">
        <f t="shared" ca="1" si="7"/>
        <v>x</v>
      </c>
      <c r="L53" s="76" t="e">
        <f t="shared" si="8"/>
        <v>#N/A</v>
      </c>
      <c r="M53" s="33" t="str">
        <f>IF(List1!E76=1,List1!B76,"")</f>
        <v/>
      </c>
      <c r="N53" s="51" t="e">
        <f>VLOOKUP(M53,List1!$B$26:$K$110,8,FALSE)</f>
        <v>#N/A</v>
      </c>
      <c r="O53" s="74"/>
      <c r="P53" s="79"/>
      <c r="Q53" s="74"/>
      <c r="R53" s="79"/>
      <c r="S53" s="74"/>
      <c r="T53" s="74"/>
      <c r="U53" s="74"/>
      <c r="V53" s="74"/>
      <c r="W53" s="74"/>
      <c r="X53" s="74"/>
      <c r="Y53" s="79"/>
      <c r="Z53" s="82"/>
      <c r="AA53" s="74"/>
      <c r="AB53" s="74"/>
      <c r="AC53" s="74"/>
      <c r="AD53" s="74"/>
      <c r="AE53" s="74"/>
      <c r="AF53" s="74"/>
      <c r="AG53" s="74"/>
      <c r="AH53" s="79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81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81"/>
    </row>
    <row r="54" spans="1:70">
      <c r="A54" s="134"/>
      <c r="B54" s="135"/>
      <c r="C54" s="133"/>
      <c r="F54" s="33" t="str">
        <f>IF(ISBLANK(List1!B77),"",List1!B77)</f>
        <v/>
      </c>
      <c r="G54" s="34" t="str">
        <f ca="1">IF(ISBLANK(List1!C77),"x",DATEDIF(List1!C77,TODAY(),"Y"))</f>
        <v>x</v>
      </c>
      <c r="H54" s="33" t="str">
        <f t="shared" ca="1" si="5"/>
        <v>x</v>
      </c>
      <c r="I54" s="33" t="str">
        <f t="shared" ca="1" si="6"/>
        <v>x</v>
      </c>
      <c r="J54" s="33" t="str">
        <f t="shared" ca="1" si="7"/>
        <v>x</v>
      </c>
      <c r="L54" s="76" t="e">
        <f t="shared" si="8"/>
        <v>#N/A</v>
      </c>
      <c r="M54" s="33" t="str">
        <f>IF(List1!E77=1,List1!B77,"")</f>
        <v/>
      </c>
      <c r="N54" s="51" t="e">
        <f>VLOOKUP(M54,List1!$B$26:$K$110,8,FALSE)</f>
        <v>#N/A</v>
      </c>
      <c r="O54" s="74"/>
      <c r="P54" s="79"/>
      <c r="Q54" s="74"/>
      <c r="R54" s="79"/>
      <c r="S54" s="74"/>
      <c r="T54" s="74"/>
      <c r="U54" s="74"/>
      <c r="V54" s="74"/>
      <c r="W54" s="74"/>
      <c r="X54" s="74"/>
      <c r="Y54" s="79"/>
      <c r="Z54" s="82"/>
      <c r="AA54" s="74"/>
      <c r="AB54" s="74"/>
      <c r="AC54" s="74"/>
      <c r="AD54" s="74"/>
      <c r="AE54" s="74"/>
      <c r="AF54" s="74"/>
      <c r="AG54" s="74"/>
      <c r="AH54" s="79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81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81"/>
    </row>
    <row r="55" spans="1:70">
      <c r="A55" s="134"/>
      <c r="B55" s="135"/>
      <c r="C55" s="133"/>
      <c r="F55" s="33" t="str">
        <f>IF(ISBLANK(List1!B78),"",List1!B78)</f>
        <v/>
      </c>
      <c r="G55" s="34" t="str">
        <f ca="1">IF(ISBLANK(List1!C78),"x",DATEDIF(List1!C78,TODAY(),"Y"))</f>
        <v>x</v>
      </c>
      <c r="H55" s="33" t="str">
        <f t="shared" ca="1" si="5"/>
        <v>x</v>
      </c>
      <c r="I55" s="33" t="str">
        <f t="shared" ca="1" si="6"/>
        <v>x</v>
      </c>
      <c r="J55" s="33" t="str">
        <f t="shared" ca="1" si="7"/>
        <v>x</v>
      </c>
      <c r="L55" s="76" t="e">
        <f t="shared" si="8"/>
        <v>#N/A</v>
      </c>
      <c r="M55" s="33" t="str">
        <f>IF(List1!E78=1,List1!B78,"")</f>
        <v/>
      </c>
      <c r="N55" s="51" t="e">
        <f>VLOOKUP(M55,List1!$B$26:$K$110,8,FALSE)</f>
        <v>#N/A</v>
      </c>
      <c r="O55" s="74"/>
      <c r="P55" s="79"/>
      <c r="Q55" s="74"/>
      <c r="R55" s="79"/>
      <c r="S55" s="74"/>
      <c r="T55" s="74"/>
      <c r="U55" s="74"/>
      <c r="V55" s="74"/>
      <c r="W55" s="74"/>
      <c r="X55" s="74"/>
      <c r="Y55" s="79"/>
      <c r="Z55" s="82"/>
      <c r="AA55" s="74"/>
      <c r="AB55" s="74"/>
      <c r="AC55" s="74"/>
      <c r="AD55" s="74"/>
      <c r="AE55" s="74"/>
      <c r="AF55" s="74"/>
      <c r="AG55" s="74"/>
      <c r="AH55" s="79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81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81"/>
    </row>
    <row r="56" spans="1:70">
      <c r="A56" s="134"/>
      <c r="B56" s="135"/>
      <c r="C56" s="133"/>
      <c r="F56" s="33" t="str">
        <f>IF(ISBLANK(List1!B79),"",List1!B79)</f>
        <v/>
      </c>
      <c r="G56" s="34" t="str">
        <f ca="1">IF(ISBLANK(List1!C79),"x",DATEDIF(List1!C79,TODAY(),"Y"))</f>
        <v>x</v>
      </c>
      <c r="H56" s="33" t="str">
        <f t="shared" ca="1" si="5"/>
        <v>x</v>
      </c>
      <c r="I56" s="33" t="str">
        <f t="shared" ca="1" si="6"/>
        <v>x</v>
      </c>
      <c r="J56" s="33" t="str">
        <f t="shared" ca="1" si="7"/>
        <v>x</v>
      </c>
      <c r="L56" s="76" t="e">
        <f t="shared" si="8"/>
        <v>#N/A</v>
      </c>
      <c r="M56" s="33" t="str">
        <f>IF(List1!E79=1,List1!B79,"")</f>
        <v/>
      </c>
      <c r="N56" s="51" t="e">
        <f>VLOOKUP(M56,List1!$B$26:$K$110,8,FALSE)</f>
        <v>#N/A</v>
      </c>
      <c r="O56" s="74"/>
      <c r="P56" s="79"/>
      <c r="Q56" s="74"/>
      <c r="R56" s="79"/>
      <c r="S56" s="74"/>
      <c r="T56" s="74"/>
      <c r="U56" s="74"/>
      <c r="V56" s="74"/>
      <c r="W56" s="74"/>
      <c r="X56" s="74"/>
      <c r="Y56" s="79"/>
      <c r="Z56" s="82"/>
      <c r="AA56" s="74"/>
      <c r="AB56" s="74"/>
      <c r="AC56" s="74"/>
      <c r="AD56" s="74"/>
      <c r="AE56" s="74"/>
      <c r="AF56" s="74"/>
      <c r="AG56" s="74"/>
      <c r="AH56" s="79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81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81"/>
    </row>
    <row r="57" spans="1:70">
      <c r="A57" s="134"/>
      <c r="B57" s="135"/>
      <c r="C57" s="133"/>
      <c r="F57" s="33" t="str">
        <f>IF(ISBLANK(List1!B80),"",List1!B80)</f>
        <v/>
      </c>
      <c r="G57" s="34" t="str">
        <f ca="1">IF(ISBLANK(List1!C80),"x",DATEDIF(List1!C80,TODAY(),"Y"))</f>
        <v>x</v>
      </c>
      <c r="H57" s="33" t="str">
        <f t="shared" ca="1" si="5"/>
        <v>x</v>
      </c>
      <c r="I57" s="33" t="str">
        <f t="shared" ca="1" si="6"/>
        <v>x</v>
      </c>
      <c r="J57" s="33" t="str">
        <f t="shared" ca="1" si="7"/>
        <v>x</v>
      </c>
      <c r="L57" s="76" t="e">
        <f t="shared" si="8"/>
        <v>#N/A</v>
      </c>
      <c r="M57" s="33" t="str">
        <f>IF(List1!E80=1,List1!B80,"")</f>
        <v/>
      </c>
      <c r="N57" s="51" t="e">
        <f>VLOOKUP(M57,List1!$B$26:$K$110,8,FALSE)</f>
        <v>#N/A</v>
      </c>
      <c r="O57" s="74"/>
      <c r="P57" s="79"/>
      <c r="Q57" s="74"/>
      <c r="R57" s="79"/>
      <c r="S57" s="74"/>
      <c r="T57" s="74"/>
      <c r="U57" s="74"/>
      <c r="V57" s="74"/>
      <c r="W57" s="74"/>
      <c r="X57" s="74"/>
      <c r="Y57" s="79"/>
      <c r="Z57" s="82"/>
      <c r="AA57" s="74"/>
      <c r="AB57" s="74"/>
      <c r="AC57" s="74"/>
      <c r="AD57" s="74"/>
      <c r="AE57" s="74"/>
      <c r="AF57" s="74"/>
      <c r="AG57" s="74"/>
      <c r="AH57" s="79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81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81"/>
    </row>
    <row r="58" spans="1:70">
      <c r="A58" s="134"/>
      <c r="B58" s="135"/>
      <c r="C58" s="133"/>
      <c r="F58" s="33" t="str">
        <f>IF(ISBLANK(List1!B81),"",List1!B81)</f>
        <v/>
      </c>
      <c r="G58" s="34" t="str">
        <f ca="1">IF(ISBLANK(List1!C81),"x",DATEDIF(List1!C81,TODAY(),"Y"))</f>
        <v>x</v>
      </c>
      <c r="H58" s="33" t="str">
        <f t="shared" ca="1" si="5"/>
        <v>x</v>
      </c>
      <c r="I58" s="33" t="str">
        <f t="shared" ca="1" si="6"/>
        <v>x</v>
      </c>
      <c r="J58" s="33" t="str">
        <f t="shared" ca="1" si="7"/>
        <v>x</v>
      </c>
      <c r="L58" s="76" t="e">
        <f t="shared" si="8"/>
        <v>#N/A</v>
      </c>
      <c r="M58" s="33" t="str">
        <f>IF(List1!E81=1,List1!B81,"")</f>
        <v/>
      </c>
      <c r="N58" s="51" t="e">
        <f>VLOOKUP(M58,List1!$B$26:$K$110,8,FALSE)</f>
        <v>#N/A</v>
      </c>
      <c r="O58" s="74"/>
      <c r="P58" s="79"/>
      <c r="Q58" s="74"/>
      <c r="R58" s="79"/>
      <c r="S58" s="74"/>
      <c r="T58" s="74"/>
      <c r="U58" s="74"/>
      <c r="V58" s="74"/>
      <c r="W58" s="74"/>
      <c r="X58" s="74"/>
      <c r="Y58" s="79"/>
      <c r="Z58" s="82"/>
      <c r="AA58" s="74"/>
      <c r="AB58" s="74"/>
      <c r="AC58" s="74"/>
      <c r="AD58" s="74"/>
      <c r="AE58" s="74"/>
      <c r="AF58" s="74"/>
      <c r="AG58" s="74"/>
      <c r="AH58" s="79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81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81"/>
    </row>
    <row r="59" spans="1:70">
      <c r="A59" s="134"/>
      <c r="B59" s="135"/>
      <c r="C59" s="133"/>
      <c r="F59" s="33" t="str">
        <f>IF(ISBLANK(List1!B82),"",List1!B82)</f>
        <v/>
      </c>
      <c r="G59" s="34" t="str">
        <f ca="1">IF(ISBLANK(List1!C82),"x",DATEDIF(List1!C82,TODAY(),"Y"))</f>
        <v>x</v>
      </c>
      <c r="H59" s="33" t="str">
        <f t="shared" ca="1" si="5"/>
        <v>x</v>
      </c>
      <c r="I59" s="33" t="str">
        <f t="shared" ca="1" si="6"/>
        <v>x</v>
      </c>
      <c r="J59" s="33" t="str">
        <f t="shared" ca="1" si="7"/>
        <v>x</v>
      </c>
      <c r="L59" s="76" t="e">
        <f t="shared" si="8"/>
        <v>#N/A</v>
      </c>
      <c r="M59" s="33" t="str">
        <f>IF(List1!E82=1,List1!B82,"")</f>
        <v/>
      </c>
      <c r="N59" s="51" t="e">
        <f>VLOOKUP(M59,List1!$B$26:$K$110,8,FALSE)</f>
        <v>#N/A</v>
      </c>
      <c r="O59" s="74"/>
      <c r="P59" s="79"/>
      <c r="Q59" s="74"/>
      <c r="R59" s="79"/>
      <c r="S59" s="74"/>
      <c r="T59" s="74"/>
      <c r="U59" s="74"/>
      <c r="V59" s="74"/>
      <c r="W59" s="74"/>
      <c r="X59" s="74"/>
      <c r="Y59" s="79"/>
      <c r="Z59" s="82"/>
      <c r="AA59" s="74"/>
      <c r="AB59" s="74"/>
      <c r="AC59" s="74"/>
      <c r="AD59" s="74"/>
      <c r="AE59" s="74"/>
      <c r="AF59" s="74"/>
      <c r="AG59" s="74"/>
      <c r="AH59" s="79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81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81"/>
    </row>
    <row r="60" spans="1:70">
      <c r="A60" s="134"/>
      <c r="B60" s="135"/>
      <c r="C60" s="133"/>
      <c r="F60" s="33" t="str">
        <f>IF(ISBLANK(List1!B83),"",List1!B83)</f>
        <v/>
      </c>
      <c r="G60" s="34" t="str">
        <f ca="1">IF(ISBLANK(List1!C83),"x",DATEDIF(List1!C83,TODAY(),"Y"))</f>
        <v>x</v>
      </c>
      <c r="H60" s="33" t="str">
        <f t="shared" ca="1" si="5"/>
        <v>x</v>
      </c>
      <c r="I60" s="33" t="str">
        <f t="shared" ca="1" si="6"/>
        <v>x</v>
      </c>
      <c r="J60" s="33" t="str">
        <f t="shared" ca="1" si="7"/>
        <v>x</v>
      </c>
      <c r="L60" s="76" t="e">
        <f t="shared" si="8"/>
        <v>#N/A</v>
      </c>
      <c r="M60" s="33" t="str">
        <f>IF(List1!E83=1,List1!B83,"")</f>
        <v/>
      </c>
      <c r="N60" s="51" t="e">
        <f>VLOOKUP(M60,List1!$B$26:$K$110,8,FALSE)</f>
        <v>#N/A</v>
      </c>
      <c r="O60" s="74"/>
      <c r="P60" s="79"/>
      <c r="Q60" s="74"/>
      <c r="R60" s="79"/>
      <c r="S60" s="74"/>
      <c r="T60" s="74"/>
      <c r="U60" s="74"/>
      <c r="V60" s="74"/>
      <c r="W60" s="74"/>
      <c r="X60" s="74"/>
      <c r="Y60" s="79"/>
      <c r="Z60" s="82"/>
      <c r="AA60" s="74"/>
      <c r="AB60" s="74"/>
      <c r="AC60" s="74"/>
      <c r="AD60" s="74"/>
      <c r="AE60" s="74"/>
      <c r="AF60" s="74"/>
      <c r="AG60" s="74"/>
      <c r="AH60" s="79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81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81"/>
    </row>
    <row r="61" spans="1:70">
      <c r="A61" s="134"/>
      <c r="B61" s="135"/>
      <c r="C61" s="133"/>
      <c r="F61" s="33" t="str">
        <f>IF(ISBLANK(List1!B84),"",List1!B84)</f>
        <v/>
      </c>
      <c r="G61" s="34" t="str">
        <f ca="1">IF(ISBLANK(List1!C84),"x",DATEDIF(List1!C84,TODAY(),"Y"))</f>
        <v>x</v>
      </c>
      <c r="H61" s="33" t="str">
        <f t="shared" ca="1" si="5"/>
        <v>x</v>
      </c>
      <c r="I61" s="33" t="str">
        <f t="shared" ca="1" si="6"/>
        <v>x</v>
      </c>
      <c r="J61" s="33" t="str">
        <f t="shared" ca="1" si="7"/>
        <v>x</v>
      </c>
      <c r="L61" s="76" t="e">
        <f t="shared" si="8"/>
        <v>#N/A</v>
      </c>
      <c r="M61" s="33" t="str">
        <f>IF(List1!E84=1,List1!B84,"")</f>
        <v/>
      </c>
      <c r="N61" s="51" t="e">
        <f>VLOOKUP(M61,List1!$B$26:$K$110,8,FALSE)</f>
        <v>#N/A</v>
      </c>
      <c r="O61" s="74"/>
      <c r="P61" s="79"/>
      <c r="Q61" s="74"/>
      <c r="R61" s="79"/>
      <c r="S61" s="74"/>
      <c r="T61" s="74"/>
      <c r="U61" s="74"/>
      <c r="V61" s="74"/>
      <c r="W61" s="74"/>
      <c r="X61" s="74"/>
      <c r="Y61" s="79"/>
      <c r="Z61" s="82"/>
      <c r="AA61" s="74"/>
      <c r="AB61" s="74"/>
      <c r="AC61" s="74"/>
      <c r="AD61" s="74"/>
      <c r="AE61" s="74"/>
      <c r="AF61" s="74"/>
      <c r="AG61" s="74"/>
      <c r="AH61" s="79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81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81"/>
    </row>
    <row r="62" spans="1:70">
      <c r="A62" s="134"/>
      <c r="B62" s="135"/>
      <c r="C62" s="133"/>
      <c r="F62" s="33" t="str">
        <f>IF(ISBLANK(List1!B85),"",List1!B85)</f>
        <v/>
      </c>
      <c r="G62" s="34" t="str">
        <f ca="1">IF(ISBLANK(List1!C85),"x",DATEDIF(List1!C85,TODAY(),"Y"))</f>
        <v>x</v>
      </c>
      <c r="H62" s="33" t="str">
        <f t="shared" ca="1" si="5"/>
        <v>x</v>
      </c>
      <c r="I62" s="33" t="str">
        <f t="shared" ca="1" si="6"/>
        <v>x</v>
      </c>
      <c r="J62" s="33" t="str">
        <f t="shared" ca="1" si="7"/>
        <v>x</v>
      </c>
      <c r="L62" s="76" t="e">
        <f t="shared" si="8"/>
        <v>#N/A</v>
      </c>
      <c r="M62" s="33" t="str">
        <f>IF(List1!E85=1,List1!B85,"")</f>
        <v/>
      </c>
      <c r="N62" s="51" t="e">
        <f>VLOOKUP(M62,List1!$B$26:$K$110,8,FALSE)</f>
        <v>#N/A</v>
      </c>
      <c r="O62" s="74"/>
      <c r="P62" s="79"/>
      <c r="Q62" s="74"/>
      <c r="R62" s="79"/>
      <c r="S62" s="74"/>
      <c r="T62" s="74"/>
      <c r="U62" s="74"/>
      <c r="V62" s="74"/>
      <c r="W62" s="74"/>
      <c r="X62" s="74"/>
      <c r="Y62" s="79"/>
      <c r="Z62" s="82"/>
      <c r="AA62" s="74"/>
      <c r="AB62" s="74"/>
      <c r="AC62" s="74"/>
      <c r="AD62" s="74"/>
      <c r="AE62" s="74"/>
      <c r="AF62" s="74"/>
      <c r="AG62" s="74"/>
      <c r="AH62" s="79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81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81"/>
    </row>
    <row r="63" spans="1:70">
      <c r="A63" s="134"/>
      <c r="B63" s="135"/>
      <c r="C63" s="133"/>
      <c r="F63" s="33" t="str">
        <f>IF(ISBLANK(List1!B86),"",List1!B86)</f>
        <v/>
      </c>
      <c r="G63" s="34" t="str">
        <f ca="1">IF(ISBLANK(List1!C86),"x",DATEDIF(List1!C86,TODAY(),"Y"))</f>
        <v>x</v>
      </c>
      <c r="H63" s="33" t="str">
        <f t="shared" ca="1" si="5"/>
        <v>x</v>
      </c>
      <c r="I63" s="33" t="str">
        <f t="shared" ca="1" si="6"/>
        <v>x</v>
      </c>
      <c r="J63" s="33" t="str">
        <f t="shared" ca="1" si="7"/>
        <v>x</v>
      </c>
      <c r="L63" s="76" t="e">
        <f t="shared" si="8"/>
        <v>#N/A</v>
      </c>
      <c r="M63" s="33" t="str">
        <f>IF(List1!E86=1,List1!B86,"")</f>
        <v/>
      </c>
      <c r="N63" s="51" t="e">
        <f>VLOOKUP(M63,List1!$B$26:$K$110,8,FALSE)</f>
        <v>#N/A</v>
      </c>
      <c r="O63" s="74"/>
      <c r="P63" s="79"/>
      <c r="Q63" s="74"/>
      <c r="R63" s="79"/>
      <c r="S63" s="74"/>
      <c r="T63" s="74"/>
      <c r="U63" s="74"/>
      <c r="V63" s="74"/>
      <c r="W63" s="74"/>
      <c r="X63" s="74"/>
      <c r="Y63" s="79"/>
      <c r="Z63" s="82"/>
      <c r="AA63" s="74"/>
      <c r="AB63" s="74"/>
      <c r="AC63" s="74"/>
      <c r="AD63" s="74"/>
      <c r="AE63" s="74"/>
      <c r="AF63" s="74"/>
      <c r="AG63" s="74"/>
      <c r="AH63" s="79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81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81"/>
    </row>
    <row r="64" spans="1:70">
      <c r="A64" s="134"/>
      <c r="B64" s="135"/>
      <c r="C64" s="133"/>
      <c r="F64" s="33" t="str">
        <f>IF(ISBLANK(List1!B87),"",List1!B87)</f>
        <v/>
      </c>
      <c r="G64" s="34" t="str">
        <f ca="1">IF(ISBLANK(List1!C87),"x",DATEDIF(List1!C87,TODAY(),"Y"))</f>
        <v>x</v>
      </c>
      <c r="H64" s="33" t="str">
        <f t="shared" ca="1" si="5"/>
        <v>x</v>
      </c>
      <c r="I64" s="33" t="str">
        <f t="shared" ca="1" si="6"/>
        <v>x</v>
      </c>
      <c r="J64" s="33" t="str">
        <f t="shared" ca="1" si="7"/>
        <v>x</v>
      </c>
      <c r="L64" s="76" t="e">
        <f t="shared" si="8"/>
        <v>#N/A</v>
      </c>
      <c r="M64" s="33" t="str">
        <f>IF(List1!E87=1,List1!B87,"")</f>
        <v/>
      </c>
      <c r="N64" s="51" t="e">
        <f>VLOOKUP(M64,List1!$B$26:$K$110,8,FALSE)</f>
        <v>#N/A</v>
      </c>
      <c r="O64" s="74"/>
      <c r="P64" s="79"/>
      <c r="Q64" s="74"/>
      <c r="R64" s="79"/>
      <c r="S64" s="74"/>
      <c r="T64" s="74"/>
      <c r="U64" s="74"/>
      <c r="V64" s="74"/>
      <c r="W64" s="74"/>
      <c r="X64" s="74"/>
      <c r="Y64" s="79"/>
      <c r="Z64" s="82"/>
      <c r="AA64" s="74"/>
      <c r="AB64" s="74"/>
      <c r="AC64" s="74"/>
      <c r="AD64" s="74"/>
      <c r="AE64" s="74"/>
      <c r="AF64" s="74"/>
      <c r="AG64" s="74"/>
      <c r="AH64" s="79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81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81"/>
    </row>
    <row r="65" spans="1:70">
      <c r="A65" s="134"/>
      <c r="B65" s="135"/>
      <c r="C65" s="133"/>
      <c r="F65" s="33" t="str">
        <f>IF(ISBLANK(List1!B88),"",List1!B88)</f>
        <v/>
      </c>
      <c r="G65" s="34" t="str">
        <f ca="1">IF(ISBLANK(List1!C88),"x",DATEDIF(List1!C88,TODAY(),"Y"))</f>
        <v>x</v>
      </c>
      <c r="H65" s="33" t="str">
        <f t="shared" ca="1" si="5"/>
        <v>x</v>
      </c>
      <c r="I65" s="33" t="str">
        <f t="shared" ca="1" si="6"/>
        <v>x</v>
      </c>
      <c r="J65" s="33" t="str">
        <f t="shared" ca="1" si="7"/>
        <v>x</v>
      </c>
      <c r="L65" s="76" t="e">
        <f t="shared" si="8"/>
        <v>#N/A</v>
      </c>
      <c r="M65" s="33" t="str">
        <f>IF(List1!E88=1,List1!B88,"")</f>
        <v/>
      </c>
      <c r="N65" s="51" t="e">
        <f>VLOOKUP(M65,List1!$B$26:$K$110,8,FALSE)</f>
        <v>#N/A</v>
      </c>
      <c r="O65" s="74"/>
      <c r="P65" s="79"/>
      <c r="Q65" s="74"/>
      <c r="R65" s="79"/>
      <c r="S65" s="74"/>
      <c r="T65" s="74"/>
      <c r="U65" s="74"/>
      <c r="V65" s="74"/>
      <c r="W65" s="74"/>
      <c r="X65" s="74"/>
      <c r="Y65" s="79"/>
      <c r="Z65" s="82"/>
      <c r="AA65" s="74"/>
      <c r="AB65" s="74"/>
      <c r="AC65" s="74"/>
      <c r="AD65" s="74"/>
      <c r="AE65" s="74"/>
      <c r="AF65" s="74"/>
      <c r="AG65" s="74"/>
      <c r="AH65" s="79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81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81"/>
    </row>
    <row r="66" spans="1:70">
      <c r="A66" s="134"/>
      <c r="B66" s="135"/>
      <c r="C66" s="133"/>
      <c r="F66" s="33" t="str">
        <f>IF(ISBLANK(List1!B89),"",List1!B89)</f>
        <v/>
      </c>
      <c r="G66" s="34" t="str">
        <f ca="1">IF(ISBLANK(List1!C89),"x",DATEDIF(List1!C89,TODAY(),"Y"))</f>
        <v>x</v>
      </c>
      <c r="H66" s="33" t="str">
        <f t="shared" ca="1" si="5"/>
        <v>x</v>
      </c>
      <c r="I66" s="33" t="str">
        <f t="shared" ca="1" si="6"/>
        <v>x</v>
      </c>
      <c r="J66" s="33" t="str">
        <f t="shared" ca="1" si="7"/>
        <v>x</v>
      </c>
      <c r="L66" s="76" t="e">
        <f t="shared" si="8"/>
        <v>#N/A</v>
      </c>
      <c r="M66" s="33" t="str">
        <f>IF(List1!E89=1,List1!B89,"")</f>
        <v/>
      </c>
      <c r="N66" s="51" t="e">
        <f>VLOOKUP(M66,List1!$B$26:$K$110,8,FALSE)</f>
        <v>#N/A</v>
      </c>
      <c r="O66" s="74"/>
      <c r="P66" s="79"/>
      <c r="Q66" s="74"/>
      <c r="R66" s="79"/>
      <c r="S66" s="74"/>
      <c r="T66" s="74"/>
      <c r="U66" s="74"/>
      <c r="V66" s="74"/>
      <c r="W66" s="74"/>
      <c r="X66" s="74"/>
      <c r="Y66" s="79"/>
      <c r="Z66" s="82"/>
      <c r="AA66" s="74"/>
      <c r="AB66" s="74"/>
      <c r="AC66" s="74"/>
      <c r="AD66" s="74"/>
      <c r="AE66" s="74"/>
      <c r="AF66" s="74"/>
      <c r="AG66" s="74"/>
      <c r="AH66" s="79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81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81"/>
    </row>
    <row r="67" spans="1:70">
      <c r="A67" s="134"/>
      <c r="B67" s="135"/>
      <c r="C67" s="133"/>
      <c r="F67" s="33" t="str">
        <f>IF(ISBLANK(List1!B90),"",List1!B90)</f>
        <v/>
      </c>
      <c r="G67" s="34" t="str">
        <f ca="1">IF(ISBLANK(List1!C90),"x",DATEDIF(List1!C90,TODAY(),"Y"))</f>
        <v>x</v>
      </c>
      <c r="H67" s="33" t="str">
        <f t="shared" ca="1" si="5"/>
        <v>x</v>
      </c>
      <c r="I67" s="33" t="str">
        <f t="shared" ca="1" si="6"/>
        <v>x</v>
      </c>
      <c r="J67" s="33" t="str">
        <f t="shared" ca="1" si="7"/>
        <v>x</v>
      </c>
      <c r="L67" s="76" t="e">
        <f t="shared" si="8"/>
        <v>#N/A</v>
      </c>
      <c r="M67" s="33" t="str">
        <f>IF(List1!E90=1,List1!B90,"")</f>
        <v/>
      </c>
      <c r="N67" s="51" t="e">
        <f>VLOOKUP(M67,List1!$B$26:$K$110,8,FALSE)</f>
        <v>#N/A</v>
      </c>
      <c r="O67" s="74"/>
      <c r="P67" s="79"/>
      <c r="Q67" s="74"/>
      <c r="R67" s="79"/>
      <c r="S67" s="74"/>
      <c r="T67" s="74"/>
      <c r="U67" s="74"/>
      <c r="V67" s="74"/>
      <c r="W67" s="74"/>
      <c r="X67" s="74"/>
      <c r="Y67" s="79"/>
      <c r="Z67" s="82"/>
      <c r="AA67" s="74"/>
      <c r="AB67" s="74"/>
      <c r="AC67" s="74"/>
      <c r="AD67" s="74"/>
      <c r="AE67" s="74"/>
      <c r="AF67" s="74"/>
      <c r="AG67" s="74"/>
      <c r="AH67" s="79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81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81"/>
    </row>
    <row r="68" spans="1:70">
      <c r="A68" s="134"/>
      <c r="B68" s="135"/>
      <c r="C68" s="133"/>
      <c r="F68" s="33" t="str">
        <f>IF(ISBLANK(List1!B91),"",List1!B91)</f>
        <v/>
      </c>
      <c r="G68" s="34" t="str">
        <f ca="1">IF(ISBLANK(List1!C91),"x",DATEDIF(List1!C91,TODAY(),"Y"))</f>
        <v>x</v>
      </c>
      <c r="H68" s="33" t="str">
        <f t="shared" ref="H68:H87" ca="1" si="34">IF((G68="x"),"x",IF(AND(G68&gt;=6,G68&lt;=8),"6 - 8",IF(AND(G68&gt;=9,G68&lt;=11),"9 - 11",IF(AND(G68&gt;=12,G68&lt;=14),"12 - 14",IF(AND(G68&gt;=15,G68&lt;=17),"15 - 17",IF(AND(G68&gt;=18,G68&lt;=34),"18 - 34",IF(AND(G68&gt;34),"35+","x")))))))</f>
        <v>x</v>
      </c>
      <c r="I68" s="33" t="str">
        <f t="shared" ref="I68:I87" ca="1" si="35">IF((G68="x"),"x",IF(AND(G68&gt;=6,G68&lt;=12),"6 - 12",IF(AND(G68&gt;=13,G68&lt;=17),"13 - 17",IF(AND(G68&gt;=18),"18+","x"))))</f>
        <v>x</v>
      </c>
      <c r="J68" s="33" t="str">
        <f t="shared" ref="J68:J87" ca="1" si="36">IF((G68="x"),"x",IF(AND(G68&gt;=6,G68&lt;=15),"6 - 15",IF(AND(G68&gt;15),"16+","x")))</f>
        <v>x</v>
      </c>
      <c r="L68" s="76" t="e">
        <f t="shared" ref="L68:L87" si="37">VLOOKUP(N68,$A$13:$B$18,2,FALSE)</f>
        <v>#N/A</v>
      </c>
      <c r="M68" s="33" t="str">
        <f>IF(List1!E91=1,List1!B91,"")</f>
        <v/>
      </c>
      <c r="N68" s="51" t="e">
        <f>VLOOKUP(M68,List1!$B$26:$K$110,8,FALSE)</f>
        <v>#N/A</v>
      </c>
      <c r="O68" s="74"/>
      <c r="P68" s="79"/>
      <c r="Q68" s="74"/>
      <c r="R68" s="79"/>
      <c r="S68" s="74"/>
      <c r="T68" s="74"/>
      <c r="U68" s="74"/>
      <c r="V68" s="74"/>
      <c r="W68" s="74"/>
      <c r="X68" s="74"/>
      <c r="Y68" s="79"/>
      <c r="Z68" s="82"/>
      <c r="AA68" s="74"/>
      <c r="AB68" s="74"/>
      <c r="AC68" s="74"/>
      <c r="AD68" s="74"/>
      <c r="AE68" s="74"/>
      <c r="AF68" s="74"/>
      <c r="AG68" s="74"/>
      <c r="AH68" s="79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81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81"/>
    </row>
    <row r="69" spans="1:70">
      <c r="A69" s="134"/>
      <c r="B69" s="135"/>
      <c r="C69" s="133"/>
      <c r="F69" s="33" t="str">
        <f>IF(ISBLANK(List1!B92),"",List1!B92)</f>
        <v/>
      </c>
      <c r="G69" s="34" t="str">
        <f ca="1">IF(ISBLANK(List1!C92),"x",DATEDIF(List1!C92,TODAY(),"Y"))</f>
        <v>x</v>
      </c>
      <c r="H69" s="33" t="str">
        <f t="shared" ca="1" si="34"/>
        <v>x</v>
      </c>
      <c r="I69" s="33" t="str">
        <f t="shared" ca="1" si="35"/>
        <v>x</v>
      </c>
      <c r="J69" s="33" t="str">
        <f t="shared" ca="1" si="36"/>
        <v>x</v>
      </c>
      <c r="L69" s="76" t="e">
        <f t="shared" si="37"/>
        <v>#N/A</v>
      </c>
      <c r="M69" s="33" t="str">
        <f>IF(List1!E92=1,List1!B92,"")</f>
        <v/>
      </c>
      <c r="N69" s="51" t="e">
        <f>VLOOKUP(M69,List1!$B$26:$K$110,8,FALSE)</f>
        <v>#N/A</v>
      </c>
      <c r="O69" s="74"/>
      <c r="P69" s="79"/>
      <c r="Q69" s="74"/>
      <c r="R69" s="79"/>
      <c r="S69" s="74"/>
      <c r="T69" s="74"/>
      <c r="U69" s="74"/>
      <c r="V69" s="74"/>
      <c r="W69" s="74"/>
      <c r="X69" s="74"/>
      <c r="Y69" s="79"/>
      <c r="Z69" s="82"/>
      <c r="AA69" s="74"/>
      <c r="AB69" s="74"/>
      <c r="AC69" s="74"/>
      <c r="AD69" s="74"/>
      <c r="AE69" s="74"/>
      <c r="AF69" s="74"/>
      <c r="AG69" s="74"/>
      <c r="AH69" s="79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81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81"/>
    </row>
    <row r="70" spans="1:70">
      <c r="A70" s="134"/>
      <c r="B70" s="135"/>
      <c r="C70" s="133"/>
      <c r="F70" s="33" t="str">
        <f>IF(ISBLANK(List1!B93),"",List1!B93)</f>
        <v/>
      </c>
      <c r="G70" s="34" t="str">
        <f ca="1">IF(ISBLANK(List1!C93),"x",DATEDIF(List1!C93,TODAY(),"Y"))</f>
        <v>x</v>
      </c>
      <c r="H70" s="33" t="str">
        <f t="shared" ca="1" si="34"/>
        <v>x</v>
      </c>
      <c r="I70" s="33" t="str">
        <f t="shared" ca="1" si="35"/>
        <v>x</v>
      </c>
      <c r="J70" s="33" t="str">
        <f t="shared" ca="1" si="36"/>
        <v>x</v>
      </c>
      <c r="L70" s="76" t="e">
        <f t="shared" si="37"/>
        <v>#N/A</v>
      </c>
      <c r="M70" s="33" t="str">
        <f>IF(List1!E93=1,List1!B93,"")</f>
        <v/>
      </c>
      <c r="N70" s="51" t="e">
        <f>VLOOKUP(M70,List1!$B$26:$K$110,8,FALSE)</f>
        <v>#N/A</v>
      </c>
      <c r="O70" s="74"/>
      <c r="P70" s="79"/>
      <c r="Q70" s="74"/>
      <c r="R70" s="79"/>
      <c r="S70" s="74"/>
      <c r="T70" s="74"/>
      <c r="U70" s="74"/>
      <c r="V70" s="74"/>
      <c r="W70" s="74"/>
      <c r="X70" s="74"/>
      <c r="Y70" s="79"/>
      <c r="Z70" s="82"/>
      <c r="AA70" s="74"/>
      <c r="AB70" s="74"/>
      <c r="AC70" s="74"/>
      <c r="AD70" s="74"/>
      <c r="AE70" s="74"/>
      <c r="AF70" s="74"/>
      <c r="AG70" s="74"/>
      <c r="AH70" s="79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81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81"/>
    </row>
    <row r="71" spans="1:70">
      <c r="A71" s="134"/>
      <c r="B71" s="135"/>
      <c r="C71" s="133"/>
      <c r="F71" s="33" t="str">
        <f>IF(ISBLANK(List1!B94),"",List1!B94)</f>
        <v/>
      </c>
      <c r="G71" s="34" t="str">
        <f ca="1">IF(ISBLANK(List1!C94),"x",DATEDIF(List1!C94,TODAY(),"Y"))</f>
        <v>x</v>
      </c>
      <c r="H71" s="33" t="str">
        <f t="shared" ca="1" si="34"/>
        <v>x</v>
      </c>
      <c r="I71" s="33" t="str">
        <f t="shared" ca="1" si="35"/>
        <v>x</v>
      </c>
      <c r="J71" s="33" t="str">
        <f t="shared" ca="1" si="36"/>
        <v>x</v>
      </c>
      <c r="L71" s="76" t="e">
        <f t="shared" si="37"/>
        <v>#N/A</v>
      </c>
      <c r="M71" s="33" t="str">
        <f>IF(List1!E94=1,List1!B94,"")</f>
        <v/>
      </c>
      <c r="N71" s="51" t="e">
        <f>VLOOKUP(M71,List1!$B$26:$K$110,8,FALSE)</f>
        <v>#N/A</v>
      </c>
      <c r="O71" s="74"/>
      <c r="P71" s="79"/>
      <c r="Q71" s="74"/>
      <c r="R71" s="79"/>
      <c r="S71" s="74"/>
      <c r="T71" s="74"/>
      <c r="U71" s="74"/>
      <c r="V71" s="74"/>
      <c r="W71" s="74"/>
      <c r="X71" s="74"/>
      <c r="Y71" s="79"/>
      <c r="Z71" s="82"/>
      <c r="AA71" s="74"/>
      <c r="AB71" s="74"/>
      <c r="AC71" s="74"/>
      <c r="AD71" s="74"/>
      <c r="AE71" s="74"/>
      <c r="AF71" s="74"/>
      <c r="AG71" s="74"/>
      <c r="AH71" s="79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81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81"/>
    </row>
    <row r="72" spans="1:70">
      <c r="A72" s="134"/>
      <c r="B72" s="135"/>
      <c r="C72" s="133"/>
      <c r="F72" s="33" t="str">
        <f>IF(ISBLANK(List1!B95),"",List1!B95)</f>
        <v/>
      </c>
      <c r="G72" s="34" t="str">
        <f ca="1">IF(ISBLANK(List1!C95),"x",DATEDIF(List1!C95,TODAY(),"Y"))</f>
        <v>x</v>
      </c>
      <c r="H72" s="33" t="str">
        <f t="shared" ca="1" si="34"/>
        <v>x</v>
      </c>
      <c r="I72" s="33" t="str">
        <f t="shared" ca="1" si="35"/>
        <v>x</v>
      </c>
      <c r="J72" s="33" t="str">
        <f t="shared" ca="1" si="36"/>
        <v>x</v>
      </c>
      <c r="L72" s="76" t="e">
        <f t="shared" si="37"/>
        <v>#N/A</v>
      </c>
      <c r="M72" s="33" t="str">
        <f>IF(List1!E95=1,List1!B95,"")</f>
        <v/>
      </c>
      <c r="N72" s="51" t="e">
        <f>VLOOKUP(M72,List1!$B$26:$K$110,8,FALSE)</f>
        <v>#N/A</v>
      </c>
      <c r="O72" s="74"/>
      <c r="P72" s="79"/>
      <c r="Q72" s="74"/>
      <c r="R72" s="79"/>
      <c r="S72" s="74"/>
      <c r="T72" s="74"/>
      <c r="U72" s="74"/>
      <c r="V72" s="74"/>
      <c r="W72" s="74"/>
      <c r="X72" s="74"/>
      <c r="Y72" s="79"/>
      <c r="Z72" s="82"/>
      <c r="AA72" s="74"/>
      <c r="AB72" s="74"/>
      <c r="AC72" s="74"/>
      <c r="AD72" s="74"/>
      <c r="AE72" s="74"/>
      <c r="AF72" s="74"/>
      <c r="AG72" s="74"/>
      <c r="AH72" s="79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81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81"/>
    </row>
    <row r="73" spans="1:70">
      <c r="A73" s="134"/>
      <c r="B73" s="135"/>
      <c r="C73" s="133"/>
      <c r="F73" s="33" t="str">
        <f>IF(ISBLANK(List1!B96),"",List1!B96)</f>
        <v/>
      </c>
      <c r="G73" s="34" t="str">
        <f ca="1">IF(ISBLANK(List1!C96),"x",DATEDIF(List1!C96,TODAY(),"Y"))</f>
        <v>x</v>
      </c>
      <c r="H73" s="33" t="str">
        <f t="shared" ca="1" si="34"/>
        <v>x</v>
      </c>
      <c r="I73" s="33" t="str">
        <f t="shared" ca="1" si="35"/>
        <v>x</v>
      </c>
      <c r="J73" s="33" t="str">
        <f t="shared" ca="1" si="36"/>
        <v>x</v>
      </c>
      <c r="L73" s="76" t="e">
        <f t="shared" si="37"/>
        <v>#N/A</v>
      </c>
      <c r="M73" s="33" t="str">
        <f>IF(List1!E96=1,List1!B96,"")</f>
        <v/>
      </c>
      <c r="N73" s="51" t="e">
        <f>VLOOKUP(M73,List1!$B$26:$K$110,8,FALSE)</f>
        <v>#N/A</v>
      </c>
      <c r="O73" s="74"/>
      <c r="P73" s="79"/>
      <c r="Q73" s="74"/>
      <c r="R73" s="79"/>
      <c r="S73" s="74"/>
      <c r="T73" s="74"/>
      <c r="U73" s="74"/>
      <c r="V73" s="74"/>
      <c r="W73" s="74"/>
      <c r="X73" s="74"/>
      <c r="Y73" s="79"/>
      <c r="Z73" s="82"/>
      <c r="AA73" s="74"/>
      <c r="AB73" s="74"/>
      <c r="AC73" s="74"/>
      <c r="AD73" s="74"/>
      <c r="AE73" s="74"/>
      <c r="AF73" s="74"/>
      <c r="AG73" s="74"/>
      <c r="AH73" s="79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81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81"/>
    </row>
    <row r="74" spans="1:70">
      <c r="A74" s="134"/>
      <c r="B74" s="135"/>
      <c r="C74" s="133"/>
      <c r="F74" s="33" t="str">
        <f>IF(ISBLANK(List1!B97),"",List1!B97)</f>
        <v/>
      </c>
      <c r="G74" s="34" t="str">
        <f ca="1">IF(ISBLANK(List1!C97),"x",DATEDIF(List1!C97,TODAY(),"Y"))</f>
        <v>x</v>
      </c>
      <c r="H74" s="33" t="str">
        <f t="shared" ca="1" si="34"/>
        <v>x</v>
      </c>
      <c r="I74" s="33" t="str">
        <f t="shared" ca="1" si="35"/>
        <v>x</v>
      </c>
      <c r="J74" s="33" t="str">
        <f t="shared" ca="1" si="36"/>
        <v>x</v>
      </c>
      <c r="L74" s="76" t="e">
        <f t="shared" si="37"/>
        <v>#N/A</v>
      </c>
      <c r="M74" s="33" t="str">
        <f>IF(List1!E97=1,List1!B97,"")</f>
        <v/>
      </c>
      <c r="N74" s="51" t="e">
        <f>VLOOKUP(M74,List1!$B$26:$K$110,8,FALSE)</f>
        <v>#N/A</v>
      </c>
      <c r="O74" s="74"/>
      <c r="P74" s="79"/>
      <c r="Q74" s="74"/>
      <c r="R74" s="79"/>
      <c r="S74" s="74"/>
      <c r="T74" s="74"/>
      <c r="U74" s="74"/>
      <c r="V74" s="74"/>
      <c r="W74" s="74"/>
      <c r="X74" s="74"/>
      <c r="Y74" s="79"/>
      <c r="Z74" s="82"/>
      <c r="AA74" s="74"/>
      <c r="AB74" s="74"/>
      <c r="AC74" s="74"/>
      <c r="AD74" s="74"/>
      <c r="AE74" s="74"/>
      <c r="AF74" s="74"/>
      <c r="AG74" s="74"/>
      <c r="AH74" s="79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81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81"/>
    </row>
    <row r="75" spans="1:70">
      <c r="A75" s="134"/>
      <c r="B75" s="135"/>
      <c r="C75" s="133"/>
      <c r="F75" s="33" t="str">
        <f>IF(ISBLANK(List1!B98),"",List1!B98)</f>
        <v/>
      </c>
      <c r="G75" s="34" t="str">
        <f ca="1">IF(ISBLANK(List1!C98),"x",DATEDIF(List1!C98,TODAY(),"Y"))</f>
        <v>x</v>
      </c>
      <c r="H75" s="33" t="str">
        <f t="shared" ca="1" si="34"/>
        <v>x</v>
      </c>
      <c r="I75" s="33" t="str">
        <f t="shared" ca="1" si="35"/>
        <v>x</v>
      </c>
      <c r="J75" s="33" t="str">
        <f t="shared" ca="1" si="36"/>
        <v>x</v>
      </c>
      <c r="L75" s="76" t="e">
        <f t="shared" si="37"/>
        <v>#N/A</v>
      </c>
      <c r="M75" s="33" t="str">
        <f>IF(List1!E98=1,List1!B98,"")</f>
        <v/>
      </c>
      <c r="N75" s="51" t="e">
        <f>VLOOKUP(M75,List1!$B$26:$K$110,8,FALSE)</f>
        <v>#N/A</v>
      </c>
      <c r="O75" s="74"/>
      <c r="P75" s="79"/>
      <c r="Q75" s="74"/>
      <c r="R75" s="79"/>
      <c r="S75" s="74"/>
      <c r="T75" s="74"/>
      <c r="U75" s="74"/>
      <c r="V75" s="74"/>
      <c r="W75" s="74"/>
      <c r="X75" s="74"/>
      <c r="Y75" s="79"/>
      <c r="Z75" s="82"/>
      <c r="AA75" s="74"/>
      <c r="AB75" s="74"/>
      <c r="AC75" s="74"/>
      <c r="AD75" s="74"/>
      <c r="AE75" s="74"/>
      <c r="AF75" s="74"/>
      <c r="AG75" s="74"/>
      <c r="AH75" s="79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81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81"/>
    </row>
    <row r="76" spans="1:70">
      <c r="A76" s="134"/>
      <c r="B76" s="135"/>
      <c r="C76" s="133"/>
      <c r="F76" s="33" t="str">
        <f>IF(ISBLANK(List1!B99),"",List1!B99)</f>
        <v/>
      </c>
      <c r="G76" s="34" t="str">
        <f ca="1">IF(ISBLANK(List1!C99),"x",DATEDIF(List1!C99,TODAY(),"Y"))</f>
        <v>x</v>
      </c>
      <c r="H76" s="33" t="str">
        <f t="shared" ca="1" si="34"/>
        <v>x</v>
      </c>
      <c r="I76" s="33" t="str">
        <f t="shared" ca="1" si="35"/>
        <v>x</v>
      </c>
      <c r="J76" s="33" t="str">
        <f t="shared" ca="1" si="36"/>
        <v>x</v>
      </c>
      <c r="L76" s="76" t="e">
        <f t="shared" si="37"/>
        <v>#N/A</v>
      </c>
      <c r="M76" s="33" t="str">
        <f>IF(List1!E99=1,List1!B99,"")</f>
        <v/>
      </c>
      <c r="N76" s="51" t="e">
        <f>VLOOKUP(M76,List1!$B$26:$K$110,8,FALSE)</f>
        <v>#N/A</v>
      </c>
      <c r="O76" s="74"/>
      <c r="P76" s="79"/>
      <c r="Q76" s="74"/>
      <c r="R76" s="79"/>
      <c r="S76" s="74"/>
      <c r="T76" s="74"/>
      <c r="U76" s="74"/>
      <c r="V76" s="74"/>
      <c r="W76" s="74"/>
      <c r="X76" s="74"/>
      <c r="Y76" s="79"/>
      <c r="Z76" s="82"/>
      <c r="AA76" s="74"/>
      <c r="AB76" s="74"/>
      <c r="AC76" s="74"/>
      <c r="AD76" s="74"/>
      <c r="AE76" s="74"/>
      <c r="AF76" s="74"/>
      <c r="AG76" s="74"/>
      <c r="AH76" s="79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81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81"/>
    </row>
    <row r="77" spans="1:70">
      <c r="A77" s="134"/>
      <c r="B77" s="135"/>
      <c r="C77" s="133"/>
      <c r="F77" s="33" t="str">
        <f>IF(ISBLANK(List1!B100),"",List1!B100)</f>
        <v/>
      </c>
      <c r="G77" s="34" t="str">
        <f ca="1">IF(ISBLANK(List1!C100),"x",DATEDIF(List1!C100,TODAY(),"Y"))</f>
        <v>x</v>
      </c>
      <c r="H77" s="33" t="str">
        <f t="shared" ca="1" si="34"/>
        <v>x</v>
      </c>
      <c r="I77" s="33" t="str">
        <f t="shared" ca="1" si="35"/>
        <v>x</v>
      </c>
      <c r="J77" s="33" t="str">
        <f t="shared" ca="1" si="36"/>
        <v>x</v>
      </c>
      <c r="L77" s="76" t="e">
        <f t="shared" si="37"/>
        <v>#N/A</v>
      </c>
      <c r="M77" s="33" t="str">
        <f>IF(List1!E100=1,List1!B100,"")</f>
        <v/>
      </c>
      <c r="N77" s="51" t="e">
        <f>VLOOKUP(M77,List1!$B$26:$K$110,8,FALSE)</f>
        <v>#N/A</v>
      </c>
      <c r="O77" s="74"/>
      <c r="P77" s="79"/>
      <c r="Q77" s="74"/>
      <c r="R77" s="79"/>
      <c r="S77" s="74"/>
      <c r="T77" s="74"/>
      <c r="U77" s="74"/>
      <c r="V77" s="74"/>
      <c r="W77" s="74"/>
      <c r="X77" s="74"/>
      <c r="Y77" s="79"/>
      <c r="Z77" s="82"/>
      <c r="AA77" s="74"/>
      <c r="AB77" s="74"/>
      <c r="AC77" s="74"/>
      <c r="AD77" s="74"/>
      <c r="AE77" s="74"/>
      <c r="AF77" s="74"/>
      <c r="AG77" s="74"/>
      <c r="AH77" s="79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81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81"/>
    </row>
    <row r="78" spans="1:70">
      <c r="A78" s="134"/>
      <c r="B78" s="135"/>
      <c r="C78" s="133"/>
      <c r="F78" s="33" t="str">
        <f>IF(ISBLANK(List1!B101),"",List1!B101)</f>
        <v/>
      </c>
      <c r="G78" s="34" t="str">
        <f ca="1">IF(ISBLANK(List1!C101),"x",DATEDIF(List1!C101,TODAY(),"Y"))</f>
        <v>x</v>
      </c>
      <c r="H78" s="33" t="str">
        <f t="shared" ca="1" si="34"/>
        <v>x</v>
      </c>
      <c r="I78" s="33" t="str">
        <f t="shared" ca="1" si="35"/>
        <v>x</v>
      </c>
      <c r="J78" s="33" t="str">
        <f t="shared" ca="1" si="36"/>
        <v>x</v>
      </c>
      <c r="L78" s="76" t="e">
        <f t="shared" si="37"/>
        <v>#N/A</v>
      </c>
      <c r="M78" s="33" t="str">
        <f>IF(List1!E101=1,List1!B101,"")</f>
        <v/>
      </c>
      <c r="N78" s="51" t="e">
        <f>VLOOKUP(M78,List1!$B$26:$K$110,8,FALSE)</f>
        <v>#N/A</v>
      </c>
      <c r="O78" s="74"/>
      <c r="P78" s="79"/>
      <c r="Q78" s="74"/>
      <c r="R78" s="79"/>
      <c r="S78" s="74"/>
      <c r="T78" s="74"/>
      <c r="U78" s="74"/>
      <c r="V78" s="74"/>
      <c r="W78" s="74"/>
      <c r="X78" s="74"/>
      <c r="Y78" s="79"/>
      <c r="Z78" s="82"/>
      <c r="AA78" s="74"/>
      <c r="AB78" s="74"/>
      <c r="AC78" s="74"/>
      <c r="AD78" s="74"/>
      <c r="AE78" s="74"/>
      <c r="AF78" s="74"/>
      <c r="AG78" s="74"/>
      <c r="AH78" s="79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81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81"/>
    </row>
    <row r="79" spans="1:70">
      <c r="A79" s="134"/>
      <c r="B79" s="135"/>
      <c r="C79" s="133"/>
      <c r="F79" s="33" t="str">
        <f>IF(ISBLANK(List1!B102),"",List1!B102)</f>
        <v/>
      </c>
      <c r="G79" s="34" t="str">
        <f ca="1">IF(ISBLANK(List1!C102),"x",DATEDIF(List1!C102,TODAY(),"Y"))</f>
        <v>x</v>
      </c>
      <c r="H79" s="33" t="str">
        <f t="shared" ca="1" si="34"/>
        <v>x</v>
      </c>
      <c r="I79" s="33" t="str">
        <f t="shared" ca="1" si="35"/>
        <v>x</v>
      </c>
      <c r="J79" s="33" t="str">
        <f t="shared" ca="1" si="36"/>
        <v>x</v>
      </c>
      <c r="L79" s="76" t="e">
        <f t="shared" si="37"/>
        <v>#N/A</v>
      </c>
      <c r="M79" s="33" t="str">
        <f>IF(List1!E102=1,List1!B102,"")</f>
        <v/>
      </c>
      <c r="N79" s="51" t="e">
        <f>VLOOKUP(M79,List1!$B$26:$K$110,8,FALSE)</f>
        <v>#N/A</v>
      </c>
      <c r="O79" s="74"/>
      <c r="P79" s="79"/>
      <c r="Q79" s="74"/>
      <c r="R79" s="79"/>
      <c r="S79" s="74"/>
      <c r="T79" s="74"/>
      <c r="U79" s="74"/>
      <c r="V79" s="74"/>
      <c r="W79" s="74"/>
      <c r="X79" s="74"/>
      <c r="Y79" s="79"/>
      <c r="Z79" s="82"/>
      <c r="AA79" s="74"/>
      <c r="AB79" s="74"/>
      <c r="AC79" s="74"/>
      <c r="AD79" s="74"/>
      <c r="AE79" s="74"/>
      <c r="AF79" s="74"/>
      <c r="AG79" s="74"/>
      <c r="AH79" s="79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81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81"/>
    </row>
    <row r="80" spans="1:70">
      <c r="A80" s="134"/>
      <c r="B80" s="135"/>
      <c r="C80" s="133"/>
      <c r="F80" s="33" t="str">
        <f>IF(ISBLANK(List1!B103),"",List1!B103)</f>
        <v/>
      </c>
      <c r="G80" s="34" t="str">
        <f ca="1">IF(ISBLANK(List1!C103),"x",DATEDIF(List1!C103,TODAY(),"Y"))</f>
        <v>x</v>
      </c>
      <c r="H80" s="33" t="str">
        <f t="shared" ca="1" si="34"/>
        <v>x</v>
      </c>
      <c r="I80" s="33" t="str">
        <f t="shared" ca="1" si="35"/>
        <v>x</v>
      </c>
      <c r="J80" s="33" t="str">
        <f t="shared" ca="1" si="36"/>
        <v>x</v>
      </c>
      <c r="L80" s="76" t="e">
        <f t="shared" si="37"/>
        <v>#N/A</v>
      </c>
      <c r="M80" s="33" t="str">
        <f>IF(List1!E103=1,List1!B103,"")</f>
        <v/>
      </c>
      <c r="N80" s="51" t="e">
        <f>VLOOKUP(M80,List1!$B$26:$K$110,8,FALSE)</f>
        <v>#N/A</v>
      </c>
      <c r="O80" s="74"/>
      <c r="P80" s="79"/>
      <c r="Q80" s="74"/>
      <c r="R80" s="79"/>
      <c r="S80" s="74"/>
      <c r="T80" s="74"/>
      <c r="U80" s="74"/>
      <c r="V80" s="74"/>
      <c r="W80" s="74"/>
      <c r="X80" s="74"/>
      <c r="Y80" s="79"/>
      <c r="Z80" s="82"/>
      <c r="AA80" s="74"/>
      <c r="AB80" s="74"/>
      <c r="AC80" s="74"/>
      <c r="AD80" s="74"/>
      <c r="AE80" s="74"/>
      <c r="AF80" s="74"/>
      <c r="AG80" s="74"/>
      <c r="AH80" s="79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81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81"/>
    </row>
    <row r="81" spans="1:70">
      <c r="A81" s="48"/>
      <c r="B81" s="135"/>
      <c r="C81" s="133"/>
      <c r="F81" s="33" t="str">
        <f>IF(ISBLANK(List1!B104),"",List1!B104)</f>
        <v/>
      </c>
      <c r="G81" s="34" t="str">
        <f ca="1">IF(ISBLANK(List1!C104),"x",DATEDIF(List1!C104,TODAY(),"Y"))</f>
        <v>x</v>
      </c>
      <c r="H81" s="33" t="str">
        <f t="shared" ca="1" si="34"/>
        <v>x</v>
      </c>
      <c r="I81" s="33" t="str">
        <f t="shared" ca="1" si="35"/>
        <v>x</v>
      </c>
      <c r="J81" s="33" t="str">
        <f t="shared" ca="1" si="36"/>
        <v>x</v>
      </c>
      <c r="L81" s="76" t="e">
        <f t="shared" si="37"/>
        <v>#N/A</v>
      </c>
      <c r="M81" s="33" t="str">
        <f>IF(List1!E104=1,List1!B104,"")</f>
        <v/>
      </c>
      <c r="N81" s="51" t="e">
        <f>VLOOKUP(M81,List1!$B$26:$K$110,8,FALSE)</f>
        <v>#N/A</v>
      </c>
      <c r="O81" s="74"/>
      <c r="P81" s="79"/>
      <c r="Q81" s="74"/>
      <c r="R81" s="79"/>
      <c r="S81" s="74"/>
      <c r="T81" s="74"/>
      <c r="U81" s="74"/>
      <c r="V81" s="74"/>
      <c r="W81" s="74"/>
      <c r="X81" s="74"/>
      <c r="Y81" s="79"/>
      <c r="Z81" s="82"/>
      <c r="AA81" s="74"/>
      <c r="AB81" s="74"/>
      <c r="AC81" s="74"/>
      <c r="AD81" s="74"/>
      <c r="AE81" s="74"/>
      <c r="AF81" s="74"/>
      <c r="AG81" s="74"/>
      <c r="AH81" s="79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81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81"/>
    </row>
    <row r="82" spans="1:70">
      <c r="A82" s="48"/>
      <c r="B82" s="133"/>
      <c r="C82" s="133"/>
      <c r="F82" s="33" t="str">
        <f>IF(ISBLANK(List1!B105),"",List1!B105)</f>
        <v/>
      </c>
      <c r="G82" s="34" t="str">
        <f ca="1">IF(ISBLANK(List1!C105),"x",DATEDIF(List1!C105,TODAY(),"Y"))</f>
        <v>x</v>
      </c>
      <c r="H82" s="33" t="str">
        <f t="shared" ca="1" si="34"/>
        <v>x</v>
      </c>
      <c r="I82" s="33" t="str">
        <f t="shared" ca="1" si="35"/>
        <v>x</v>
      </c>
      <c r="J82" s="33" t="str">
        <f t="shared" ca="1" si="36"/>
        <v>x</v>
      </c>
      <c r="L82" s="76" t="e">
        <f t="shared" si="37"/>
        <v>#N/A</v>
      </c>
      <c r="M82" s="33" t="str">
        <f>IF(List1!E105=1,List1!B105,"")</f>
        <v/>
      </c>
      <c r="N82" s="51" t="e">
        <f>VLOOKUP(M82,List1!$B$26:$K$110,8,FALSE)</f>
        <v>#N/A</v>
      </c>
      <c r="O82" s="74"/>
      <c r="P82" s="79"/>
      <c r="Q82" s="74"/>
      <c r="R82" s="79"/>
      <c r="S82" s="74"/>
      <c r="T82" s="74"/>
      <c r="U82" s="74"/>
      <c r="V82" s="74"/>
      <c r="W82" s="74"/>
      <c r="X82" s="74"/>
      <c r="Y82" s="79"/>
      <c r="Z82" s="82"/>
      <c r="AA82" s="74"/>
      <c r="AB82" s="74"/>
      <c r="AC82" s="74"/>
      <c r="AD82" s="74"/>
      <c r="AE82" s="74"/>
      <c r="AF82" s="74"/>
      <c r="AG82" s="74"/>
      <c r="AH82" s="79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81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81"/>
    </row>
    <row r="83" spans="1:70">
      <c r="A83" s="133"/>
      <c r="B83" s="133"/>
      <c r="C83" s="133"/>
      <c r="F83" s="33" t="str">
        <f>IF(ISBLANK(List1!B106),"",List1!B106)</f>
        <v/>
      </c>
      <c r="G83" s="34" t="str">
        <f ca="1">IF(ISBLANK(List1!C106),"x",DATEDIF(List1!C106,TODAY(),"Y"))</f>
        <v>x</v>
      </c>
      <c r="H83" s="33" t="str">
        <f t="shared" ca="1" si="34"/>
        <v>x</v>
      </c>
      <c r="I83" s="33" t="str">
        <f t="shared" ca="1" si="35"/>
        <v>x</v>
      </c>
      <c r="J83" s="33" t="str">
        <f t="shared" ca="1" si="36"/>
        <v>x</v>
      </c>
      <c r="L83" s="76" t="e">
        <f t="shared" si="37"/>
        <v>#N/A</v>
      </c>
      <c r="M83" s="33" t="str">
        <f>IF(List1!E106=1,List1!B106,"")</f>
        <v/>
      </c>
      <c r="N83" s="51" t="e">
        <f>VLOOKUP(M83,List1!$B$26:$K$110,8,FALSE)</f>
        <v>#N/A</v>
      </c>
      <c r="O83" s="74"/>
      <c r="P83" s="79"/>
      <c r="Q83" s="74"/>
      <c r="R83" s="79"/>
      <c r="S83" s="74"/>
      <c r="T83" s="74"/>
      <c r="U83" s="74"/>
      <c r="V83" s="74"/>
      <c r="W83" s="74"/>
      <c r="X83" s="74"/>
      <c r="Y83" s="79"/>
      <c r="Z83" s="82"/>
      <c r="AA83" s="74"/>
      <c r="AB83" s="74"/>
      <c r="AC83" s="74"/>
      <c r="AD83" s="74"/>
      <c r="AE83" s="74"/>
      <c r="AF83" s="74"/>
      <c r="AG83" s="74"/>
      <c r="AH83" s="79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81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81"/>
    </row>
    <row r="84" spans="1:70">
      <c r="A84" s="133"/>
      <c r="B84" s="133"/>
      <c r="C84" s="133"/>
      <c r="F84" s="33" t="str">
        <f>IF(ISBLANK(List1!B107),"",List1!B107)</f>
        <v/>
      </c>
      <c r="G84" s="34" t="str">
        <f ca="1">IF(ISBLANK(List1!C107),"x",DATEDIF(List1!C107,TODAY(),"Y"))</f>
        <v>x</v>
      </c>
      <c r="H84" s="33" t="str">
        <f t="shared" ca="1" si="34"/>
        <v>x</v>
      </c>
      <c r="I84" s="33" t="str">
        <f t="shared" ca="1" si="35"/>
        <v>x</v>
      </c>
      <c r="J84" s="33" t="str">
        <f t="shared" ca="1" si="36"/>
        <v>x</v>
      </c>
      <c r="L84" s="76" t="e">
        <f t="shared" si="37"/>
        <v>#N/A</v>
      </c>
      <c r="M84" s="33" t="str">
        <f>IF(List1!E107=1,List1!B107,"")</f>
        <v/>
      </c>
      <c r="N84" s="51" t="e">
        <f>VLOOKUP(M84,List1!$B$26:$K$110,8,FALSE)</f>
        <v>#N/A</v>
      </c>
      <c r="O84" s="74"/>
      <c r="P84" s="79"/>
      <c r="Q84" s="74"/>
      <c r="R84" s="79"/>
      <c r="S84" s="74"/>
      <c r="T84" s="74"/>
      <c r="U84" s="74"/>
      <c r="V84" s="74"/>
      <c r="W84" s="74"/>
      <c r="X84" s="74"/>
      <c r="Y84" s="79"/>
      <c r="Z84" s="82"/>
      <c r="AA84" s="74"/>
      <c r="AB84" s="74"/>
      <c r="AC84" s="74"/>
      <c r="AD84" s="74"/>
      <c r="AE84" s="74"/>
      <c r="AF84" s="74"/>
      <c r="AG84" s="74"/>
      <c r="AH84" s="79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81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81"/>
    </row>
    <row r="85" spans="1:70">
      <c r="A85" s="133"/>
      <c r="B85" s="133"/>
      <c r="C85" s="133"/>
      <c r="F85" s="33" t="str">
        <f>IF(ISBLANK(List1!B108),"",List1!B108)</f>
        <v/>
      </c>
      <c r="G85" s="34" t="str">
        <f ca="1">IF(ISBLANK(List1!C108),"x",DATEDIF(List1!C108,TODAY(),"Y"))</f>
        <v>x</v>
      </c>
      <c r="H85" s="33" t="str">
        <f t="shared" ca="1" si="34"/>
        <v>x</v>
      </c>
      <c r="I85" s="33" t="str">
        <f t="shared" ca="1" si="35"/>
        <v>x</v>
      </c>
      <c r="J85" s="33" t="str">
        <f t="shared" ca="1" si="36"/>
        <v>x</v>
      </c>
      <c r="L85" s="76" t="e">
        <f t="shared" si="37"/>
        <v>#N/A</v>
      </c>
      <c r="M85" s="33" t="str">
        <f>IF(List1!E108=1,List1!B108,"")</f>
        <v/>
      </c>
      <c r="N85" s="51" t="e">
        <f>VLOOKUP(M85,List1!$B$26:$K$110,8,FALSE)</f>
        <v>#N/A</v>
      </c>
      <c r="O85" s="74"/>
      <c r="P85" s="79"/>
      <c r="Q85" s="74"/>
      <c r="R85" s="79"/>
      <c r="S85" s="74"/>
      <c r="T85" s="74"/>
      <c r="U85" s="74"/>
      <c r="V85" s="74"/>
      <c r="W85" s="74"/>
      <c r="X85" s="74"/>
      <c r="Y85" s="79"/>
      <c r="Z85" s="82"/>
      <c r="AA85" s="74"/>
      <c r="AB85" s="74"/>
      <c r="AC85" s="74"/>
      <c r="AD85" s="74"/>
      <c r="AE85" s="74"/>
      <c r="AF85" s="74"/>
      <c r="AG85" s="74"/>
      <c r="AH85" s="79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81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81"/>
    </row>
    <row r="86" spans="1:70">
      <c r="A86" s="133"/>
      <c r="B86" s="133"/>
      <c r="C86" s="133"/>
      <c r="F86" s="33" t="str">
        <f>IF(ISBLANK(List1!B109),"",List1!B109)</f>
        <v/>
      </c>
      <c r="G86" s="34" t="str">
        <f ca="1">IF(ISBLANK(List1!C109),"x",DATEDIF(List1!C109,TODAY(),"Y"))</f>
        <v>x</v>
      </c>
      <c r="H86" s="33" t="str">
        <f t="shared" ca="1" si="34"/>
        <v>x</v>
      </c>
      <c r="I86" s="33" t="str">
        <f t="shared" ca="1" si="35"/>
        <v>x</v>
      </c>
      <c r="J86" s="33" t="str">
        <f t="shared" ca="1" si="36"/>
        <v>x</v>
      </c>
      <c r="L86" s="76" t="e">
        <f t="shared" si="37"/>
        <v>#N/A</v>
      </c>
      <c r="M86" s="33" t="str">
        <f>IF(List1!E109=1,List1!B109,"")</f>
        <v/>
      </c>
      <c r="N86" s="51" t="e">
        <f>VLOOKUP(M86,List1!$B$26:$K$110,8,FALSE)</f>
        <v>#N/A</v>
      </c>
      <c r="O86" s="74"/>
      <c r="P86" s="79"/>
      <c r="Q86" s="74"/>
      <c r="R86" s="79"/>
      <c r="S86" s="74"/>
      <c r="T86" s="74"/>
      <c r="U86" s="74"/>
      <c r="V86" s="74"/>
      <c r="W86" s="74"/>
      <c r="X86" s="74"/>
      <c r="Y86" s="79"/>
      <c r="Z86" s="82"/>
      <c r="AA86" s="74"/>
      <c r="AB86" s="74"/>
      <c r="AC86" s="74"/>
      <c r="AD86" s="74"/>
      <c r="AE86" s="74"/>
      <c r="AF86" s="74"/>
      <c r="AG86" s="74"/>
      <c r="AH86" s="79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81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81"/>
    </row>
    <row r="87" spans="1:70" ht="15" thickBot="1">
      <c r="A87" s="133"/>
      <c r="B87" s="133"/>
      <c r="C87" s="133"/>
      <c r="F87" s="33" t="str">
        <f>IF(ISBLANK(List1!B110),"",List1!B110)</f>
        <v/>
      </c>
      <c r="G87" s="34" t="str">
        <f ca="1">IF(ISBLANK(List1!C110),"x",DATEDIF(List1!C110,TODAY(),"Y"))</f>
        <v>x</v>
      </c>
      <c r="H87" s="33" t="str">
        <f t="shared" ca="1" si="34"/>
        <v>x</v>
      </c>
      <c r="I87" s="33" t="str">
        <f t="shared" ca="1" si="35"/>
        <v>x</v>
      </c>
      <c r="J87" s="33" t="str">
        <f t="shared" ca="1" si="36"/>
        <v>x</v>
      </c>
      <c r="L87" s="83" t="e">
        <f t="shared" si="37"/>
        <v>#N/A</v>
      </c>
      <c r="M87" s="84" t="str">
        <f>IF(List1!E110=1,List1!B110,"")</f>
        <v/>
      </c>
      <c r="N87" s="85" t="e">
        <f>VLOOKUP(M87,List1!$B$26:$K$110,8,FALSE)</f>
        <v>#N/A</v>
      </c>
      <c r="O87" s="86"/>
      <c r="P87" s="87"/>
      <c r="Q87" s="86"/>
      <c r="R87" s="87"/>
      <c r="S87" s="86"/>
      <c r="T87" s="86"/>
      <c r="U87" s="86"/>
      <c r="V87" s="86"/>
      <c r="W87" s="86"/>
      <c r="X87" s="86"/>
      <c r="Y87" s="87"/>
      <c r="Z87" s="88"/>
      <c r="AA87" s="86"/>
      <c r="AB87" s="86"/>
      <c r="AC87" s="86"/>
      <c r="AD87" s="86"/>
      <c r="AE87" s="86"/>
      <c r="AF87" s="86"/>
      <c r="AG87" s="86"/>
      <c r="AH87" s="87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9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9"/>
    </row>
  </sheetData>
  <mergeCells count="28">
    <mergeCell ref="D47:E47"/>
    <mergeCell ref="A37:E37"/>
    <mergeCell ref="A42:E42"/>
    <mergeCell ref="A45:E45"/>
    <mergeCell ref="D43:E43"/>
    <mergeCell ref="D44:E44"/>
    <mergeCell ref="D38:E38"/>
    <mergeCell ref="D39:E39"/>
    <mergeCell ref="D30:E30"/>
    <mergeCell ref="D31:E31"/>
    <mergeCell ref="D46:E46"/>
    <mergeCell ref="A12:E12"/>
    <mergeCell ref="A19:E19"/>
    <mergeCell ref="A28:E28"/>
    <mergeCell ref="D21:E21"/>
    <mergeCell ref="D22:E22"/>
    <mergeCell ref="H1:J1"/>
    <mergeCell ref="BF1:BJ1"/>
    <mergeCell ref="L1:N1"/>
    <mergeCell ref="P1:W1"/>
    <mergeCell ref="Y1:AF1"/>
    <mergeCell ref="AH1:BD1"/>
    <mergeCell ref="BL1:BR1"/>
    <mergeCell ref="BU29:BX29"/>
    <mergeCell ref="CC29:CH29"/>
    <mergeCell ref="CK1:DF1"/>
    <mergeCell ref="CC1:CI1"/>
    <mergeCell ref="BU1:CA1"/>
  </mergeCells>
  <conditionalFormatting sqref="BW27:CA27">
    <cfRule type="uniqueValues" dxfId="35" priority="163"/>
  </conditionalFormatting>
  <conditionalFormatting sqref="BW28:CA28">
    <cfRule type="uniqueValues" dxfId="34" priority="162"/>
  </conditionalFormatting>
  <conditionalFormatting sqref="BW29:CA29">
    <cfRule type="uniqueValues" dxfId="33" priority="161"/>
  </conditionalFormatting>
  <conditionalFormatting sqref="BV3:CA26">
    <cfRule type="containsText" dxfId="32" priority="24" operator="containsText" text="mix">
      <formula>NOT(ISERROR(SEARCH("mix",BV3)))</formula>
    </cfRule>
    <cfRule type="containsText" dxfId="31" priority="57" operator="containsText" text="35+">
      <formula>NOT(ISERROR(SEARCH("35+",BV3)))</formula>
    </cfRule>
    <cfRule type="containsText" dxfId="30" priority="58" operator="containsText" text="18 - 34">
      <formula>NOT(ISERROR(SEARCH("18 - 34",BV3)))</formula>
    </cfRule>
    <cfRule type="containsText" dxfId="29" priority="59" operator="containsText" text="15 - 17">
      <formula>NOT(ISERROR(SEARCH("15 - 17",BV3)))</formula>
    </cfRule>
    <cfRule type="containsText" dxfId="28" priority="60" operator="containsText" text="12 - 14">
      <formula>NOT(ISERROR(SEARCH("12 - 14",BV3)))</formula>
    </cfRule>
    <cfRule type="containsText" dxfId="27" priority="61" operator="containsText" text="9 - 11">
      <formula>NOT(ISERROR(SEARCH("9 - 11",BV3)))</formula>
    </cfRule>
    <cfRule type="containsText" dxfId="26" priority="62" operator="containsText" text="6 - 8">
      <formula>NOT(ISERROR(SEARCH("6 - 8",BV3)))</formula>
    </cfRule>
  </conditionalFormatting>
  <conditionalFormatting sqref="CD3:CI26 CK3:CK10">
    <cfRule type="containsText" dxfId="25" priority="51" operator="containsText" text="35+">
      <formula>NOT(ISERROR(SEARCH("35+",CD3)))</formula>
    </cfRule>
    <cfRule type="containsText" dxfId="24" priority="52" operator="containsText" text="18 - 34">
      <formula>NOT(ISERROR(SEARCH("18 - 34",CD3)))</formula>
    </cfRule>
    <cfRule type="containsText" dxfId="23" priority="53" operator="containsText" text="15 - 17">
      <formula>NOT(ISERROR(SEARCH("15 - 17",CD3)))</formula>
    </cfRule>
    <cfRule type="containsText" dxfId="22" priority="54" operator="containsText" text="12 - 14">
      <formula>NOT(ISERROR(SEARCH("12 - 14",CD3)))</formula>
    </cfRule>
    <cfRule type="containsText" dxfId="21" priority="55" operator="containsText" text="9 - 11">
      <formula>NOT(ISERROR(SEARCH("9 - 11",CD3)))</formula>
    </cfRule>
    <cfRule type="containsText" dxfId="20" priority="56" operator="containsText" text="6 - 8">
      <formula>NOT(ISERROR(SEARCH("6 - 8",CD3)))</formula>
    </cfRule>
  </conditionalFormatting>
  <conditionalFormatting sqref="CL3:CL10">
    <cfRule type="containsText" dxfId="19" priority="25" operator="containsText" text="mix">
      <formula>NOT(ISERROR(SEARCH("mix",CL3)))</formula>
    </cfRule>
  </conditionalFormatting>
  <conditionalFormatting sqref="CL3:DF10">
    <cfRule type="containsText" dxfId="18" priority="21" operator="containsText" text="18+">
      <formula>NOT(ISERROR(SEARCH("18+",CL3)))</formula>
    </cfRule>
    <cfRule type="containsText" dxfId="17" priority="22" operator="containsText" text="13 - 17">
      <formula>NOT(ISERROR(SEARCH("13 - 17",CL3)))</formula>
    </cfRule>
    <cfRule type="containsText" dxfId="16" priority="23" operator="containsText" text="6 - 12">
      <formula>NOT(ISERROR(SEARCH("6 - 12",CL3)))</formula>
    </cfRule>
  </conditionalFormatting>
  <conditionalFormatting sqref="BV31:BX48">
    <cfRule type="containsText" dxfId="15" priority="20" operator="containsText" text="6 - 15">
      <formula>NOT(ISERROR(SEARCH("6 - 15",BV31)))</formula>
    </cfRule>
    <cfRule type="containsText" dxfId="14" priority="19" operator="containsText" text="16+">
      <formula>NOT(ISERROR(SEARCH("16+",BV31)))</formula>
    </cfRule>
  </conditionalFormatting>
  <conditionalFormatting sqref="CD31:CH42">
    <cfRule type="containsText" dxfId="13" priority="18" operator="containsText" text="6 - 15">
      <formula>NOT(ISERROR(SEARCH("6 - 15",CD31)))</formula>
    </cfRule>
    <cfRule type="containsText" dxfId="12" priority="17" operator="containsText" text="16+">
      <formula>NOT(ISERROR(SEARCH("16+",CD31)))</formula>
    </cfRule>
  </conditionalFormatting>
  <conditionalFormatting sqref="C14:C15">
    <cfRule type="duplicateValues" dxfId="11" priority="16"/>
    <cfRule type="uniqueValues" dxfId="10" priority="15"/>
  </conditionalFormatting>
  <conditionalFormatting sqref="C21:C22">
    <cfRule type="duplicateValues" dxfId="9" priority="10"/>
    <cfRule type="uniqueValues" dxfId="8" priority="9"/>
  </conditionalFormatting>
  <conditionalFormatting sqref="C30:C31">
    <cfRule type="uniqueValues" dxfId="7" priority="7"/>
    <cfRule type="duplicateValues" dxfId="6" priority="8"/>
  </conditionalFormatting>
  <conditionalFormatting sqref="C38:C39">
    <cfRule type="uniqueValues" dxfId="5" priority="5"/>
    <cfRule type="duplicateValues" dxfId="4" priority="6"/>
  </conditionalFormatting>
  <conditionalFormatting sqref="C43:C44">
    <cfRule type="uniqueValues" dxfId="3" priority="3"/>
    <cfRule type="duplicateValues" dxfId="2" priority="4"/>
  </conditionalFormatting>
  <conditionalFormatting sqref="C46:C47">
    <cfRule type="uniqueValues" dxfId="1" priority="1"/>
    <cfRule type="duplicateValues" dxfId="0" priority="2"/>
  </conditionalFormatting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enableFormatConditionsCalculation="0"/>
  <dimension ref="A1:BG87"/>
  <sheetViews>
    <sheetView topLeftCell="AH1" zoomScale="85" zoomScaleNormal="85" zoomScalePageLayoutView="85" workbookViewId="0">
      <selection activeCell="BA3" sqref="BA3"/>
    </sheetView>
  </sheetViews>
  <sheetFormatPr baseColWidth="10" defaultColWidth="8.83203125" defaultRowHeight="14" x14ac:dyDescent="0"/>
  <cols>
    <col min="2" max="2" width="16.33203125" bestFit="1" customWidth="1"/>
    <col min="3" max="3" width="9.5" bestFit="1" customWidth="1"/>
    <col min="6" max="6" width="11.1640625" bestFit="1" customWidth="1"/>
    <col min="12" max="12" width="9.83203125" bestFit="1" customWidth="1"/>
    <col min="15" max="15" width="11.1640625" bestFit="1" customWidth="1"/>
    <col min="16" max="16" width="9.5" bestFit="1" customWidth="1"/>
    <col min="21" max="21" width="9.83203125" bestFit="1" customWidth="1"/>
    <col min="24" max="24" width="11.1640625" bestFit="1" customWidth="1"/>
    <col min="25" max="25" width="9.5" bestFit="1" customWidth="1"/>
    <col min="48" max="48" width="11.1640625" bestFit="1" customWidth="1"/>
    <col min="54" max="54" width="11.1640625" bestFit="1" customWidth="1"/>
  </cols>
  <sheetData>
    <row r="1" spans="1:59" ht="15" thickBot="1">
      <c r="A1" s="233" t="s">
        <v>138</v>
      </c>
      <c r="B1" s="233"/>
      <c r="C1" s="233"/>
      <c r="D1" s="125"/>
      <c r="E1" s="234" t="s">
        <v>1</v>
      </c>
      <c r="F1" s="234"/>
      <c r="G1" s="234"/>
      <c r="H1" s="234"/>
      <c r="I1" s="234"/>
      <c r="J1" s="234"/>
      <c r="K1" s="234"/>
      <c r="L1" s="234"/>
      <c r="M1" s="74"/>
      <c r="N1" s="235" t="s">
        <v>2</v>
      </c>
      <c r="O1" s="235"/>
      <c r="P1" s="235"/>
      <c r="Q1" s="235"/>
      <c r="R1" s="235"/>
      <c r="S1" s="235"/>
      <c r="T1" s="235"/>
      <c r="U1" s="235"/>
      <c r="V1" s="74"/>
      <c r="W1" s="235" t="s">
        <v>3</v>
      </c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U1" s="222" t="str">
        <f>List2!BF1</f>
        <v>SINGLE ROPE FREESTYLE PAIRS</v>
      </c>
      <c r="AV1" s="222"/>
      <c r="AW1" s="222"/>
      <c r="AX1" s="222"/>
      <c r="AY1" s="222"/>
      <c r="AZ1" s="58"/>
      <c r="BA1" s="222" t="str">
        <f>List2!BL1</f>
        <v>DOUBLE DUTCH FREESTYLE</v>
      </c>
      <c r="BB1" s="222"/>
      <c r="BC1" s="222"/>
      <c r="BD1" s="222"/>
      <c r="BE1" s="222"/>
      <c r="BF1" s="222"/>
      <c r="BG1" s="222"/>
    </row>
    <row r="2" spans="1:59">
      <c r="A2" s="122" t="s">
        <v>151</v>
      </c>
      <c r="B2" s="123" t="s">
        <v>146</v>
      </c>
      <c r="C2" s="124" t="s">
        <v>10</v>
      </c>
      <c r="D2" s="74"/>
      <c r="E2" s="92" t="s">
        <v>151</v>
      </c>
      <c r="F2" s="93" t="s">
        <v>8</v>
      </c>
      <c r="G2" s="93" t="s">
        <v>10</v>
      </c>
      <c r="H2" s="93" t="s">
        <v>14</v>
      </c>
      <c r="I2" s="93" t="s">
        <v>16</v>
      </c>
      <c r="J2" s="93" t="s">
        <v>18</v>
      </c>
      <c r="K2" s="93" t="s">
        <v>20</v>
      </c>
      <c r="L2" s="94" t="s">
        <v>22</v>
      </c>
      <c r="M2" s="74"/>
      <c r="N2" s="107" t="s">
        <v>151</v>
      </c>
      <c r="O2" s="108" t="s">
        <v>8</v>
      </c>
      <c r="P2" s="108" t="s">
        <v>10</v>
      </c>
      <c r="Q2" s="108" t="s">
        <v>14</v>
      </c>
      <c r="R2" s="108" t="s">
        <v>16</v>
      </c>
      <c r="S2" s="108" t="s">
        <v>18</v>
      </c>
      <c r="T2" s="108" t="s">
        <v>20</v>
      </c>
      <c r="U2" s="109" t="s">
        <v>22</v>
      </c>
      <c r="V2" s="74"/>
      <c r="W2" s="110" t="s">
        <v>151</v>
      </c>
      <c r="X2" s="111" t="s">
        <v>8</v>
      </c>
      <c r="Y2" s="111" t="s">
        <v>10</v>
      </c>
      <c r="Z2" s="111">
        <v>1</v>
      </c>
      <c r="AA2" s="111">
        <v>2</v>
      </c>
      <c r="AB2" s="111">
        <v>3</v>
      </c>
      <c r="AC2" s="111">
        <v>4</v>
      </c>
      <c r="AD2" s="111">
        <v>5</v>
      </c>
      <c r="AE2" s="111">
        <v>6</v>
      </c>
      <c r="AF2" s="111">
        <v>7</v>
      </c>
      <c r="AG2" s="111">
        <v>8</v>
      </c>
      <c r="AH2" s="111">
        <v>9</v>
      </c>
      <c r="AI2" s="111">
        <v>10</v>
      </c>
      <c r="AJ2" s="111">
        <v>11</v>
      </c>
      <c r="AK2" s="111">
        <v>12</v>
      </c>
      <c r="AL2" s="111">
        <v>13</v>
      </c>
      <c r="AM2" s="111">
        <v>14</v>
      </c>
      <c r="AN2" s="111">
        <v>15</v>
      </c>
      <c r="AO2" s="111">
        <v>16</v>
      </c>
      <c r="AP2" s="111">
        <v>17</v>
      </c>
      <c r="AQ2" s="111">
        <v>18</v>
      </c>
      <c r="AR2" s="111">
        <v>19</v>
      </c>
      <c r="AS2" s="112">
        <v>20</v>
      </c>
      <c r="AU2" s="113" t="str">
        <f>List2!BF2</f>
        <v>ID</v>
      </c>
      <c r="AV2" s="114" t="str">
        <f>List2!BG2</f>
        <v>název týmu</v>
      </c>
      <c r="AW2" s="114" t="str">
        <f>List2!BH2</f>
        <v>kategorie</v>
      </c>
      <c r="AX2" s="114" t="str">
        <f>List2!BI2</f>
        <v>A</v>
      </c>
      <c r="AY2" s="115" t="str">
        <f>List2!BJ2</f>
        <v>B</v>
      </c>
      <c r="AZ2" s="58"/>
      <c r="BA2" s="116" t="str">
        <f>List2!BL2</f>
        <v>ID</v>
      </c>
      <c r="BB2" s="117" t="str">
        <f>List2!BM2</f>
        <v>název týmu</v>
      </c>
      <c r="BC2" s="117" t="str">
        <f>List2!BN2</f>
        <v>kategorie</v>
      </c>
      <c r="BD2" s="117" t="str">
        <f>List2!BO2</f>
        <v>A</v>
      </c>
      <c r="BE2" s="117" t="str">
        <f>List2!BP2</f>
        <v>B</v>
      </c>
      <c r="BF2" s="117" t="str">
        <f>List2!BQ2</f>
        <v>C</v>
      </c>
      <c r="BG2" s="118" t="str">
        <f>List2!BR2</f>
        <v>D</v>
      </c>
    </row>
    <row r="3" spans="1:59">
      <c r="A3" s="90" t="e">
        <f>List2!L3</f>
        <v>#N/A</v>
      </c>
      <c r="B3" s="33" t="str">
        <f>List2!M3</f>
        <v/>
      </c>
      <c r="C3" s="77" t="e">
        <f>List2!N3</f>
        <v>#N/A</v>
      </c>
      <c r="E3" s="90" t="e">
        <f>List2!P3</f>
        <v>#N/A</v>
      </c>
      <c r="F3" s="33">
        <f>List2!Q3</f>
        <v>0</v>
      </c>
      <c r="G3" s="33">
        <f>List2!R3</f>
        <v>0</v>
      </c>
      <c r="H3" s="33">
        <f>List2!S3</f>
        <v>0</v>
      </c>
      <c r="I3" s="33">
        <f>List2!T3</f>
        <v>0</v>
      </c>
      <c r="J3" s="33">
        <f>List2!U3</f>
        <v>0</v>
      </c>
      <c r="K3" s="33">
        <f>List2!V3</f>
        <v>0</v>
      </c>
      <c r="L3" s="77">
        <f>List2!W3</f>
        <v>0</v>
      </c>
      <c r="N3" s="90" t="e">
        <f>List2!Y3</f>
        <v>#N/A</v>
      </c>
      <c r="O3" s="33">
        <f>List2!Z3</f>
        <v>0</v>
      </c>
      <c r="P3" s="33">
        <f>List2!AA3</f>
        <v>0</v>
      </c>
      <c r="Q3" s="33">
        <f>List2!AB3</f>
        <v>0</v>
      </c>
      <c r="R3" s="33">
        <f>List2!AC3</f>
        <v>0</v>
      </c>
      <c r="S3" s="33">
        <f>List2!AD3</f>
        <v>0</v>
      </c>
      <c r="T3" s="33">
        <f>List2!AE3</f>
        <v>0</v>
      </c>
      <c r="U3" s="77">
        <f>List2!AF3</f>
        <v>0</v>
      </c>
      <c r="W3" s="90" t="e">
        <f>List2!AH3</f>
        <v>#N/A</v>
      </c>
      <c r="X3" s="33">
        <f>List2!AI3</f>
        <v>0</v>
      </c>
      <c r="Y3" s="33">
        <f>List2!AJ3</f>
        <v>0</v>
      </c>
      <c r="Z3" s="33">
        <f>List2!AK3</f>
        <v>0</v>
      </c>
      <c r="AA3" s="33">
        <f>List2!AL3</f>
        <v>0</v>
      </c>
      <c r="AB3" s="33">
        <f>List2!AM3</f>
        <v>0</v>
      </c>
      <c r="AC3" s="33">
        <f>List2!AN3</f>
        <v>0</v>
      </c>
      <c r="AD3" s="33">
        <f>List2!AO3</f>
        <v>0</v>
      </c>
      <c r="AE3" s="33">
        <f>List2!AP3</f>
        <v>0</v>
      </c>
      <c r="AF3" s="33">
        <f>List2!AQ3</f>
        <v>0</v>
      </c>
      <c r="AG3" s="33">
        <f>List2!AR3</f>
        <v>0</v>
      </c>
      <c r="AH3" s="33">
        <f>List2!AS3</f>
        <v>0</v>
      </c>
      <c r="AI3" s="33">
        <f>List2!AT3</f>
        <v>0</v>
      </c>
      <c r="AJ3" s="33">
        <f>List2!AU3</f>
        <v>0</v>
      </c>
      <c r="AK3" s="33">
        <f>List2!AV3</f>
        <v>0</v>
      </c>
      <c r="AL3" s="33">
        <f>List2!AW3</f>
        <v>0</v>
      </c>
      <c r="AM3" s="33">
        <f>List2!AX3</f>
        <v>0</v>
      </c>
      <c r="AN3" s="33">
        <f>List2!AY3</f>
        <v>0</v>
      </c>
      <c r="AO3" s="33">
        <f>List2!AZ3</f>
        <v>0</v>
      </c>
      <c r="AP3" s="33">
        <f>List2!BA3</f>
        <v>0</v>
      </c>
      <c r="AQ3" s="33">
        <f>List2!BB3</f>
        <v>0</v>
      </c>
      <c r="AR3" s="33">
        <f>List2!BC3</f>
        <v>0</v>
      </c>
      <c r="AS3" s="77">
        <f>List2!BD3</f>
        <v>0</v>
      </c>
      <c r="AU3" s="90" t="e">
        <f>List2!BF3</f>
        <v>#N/A</v>
      </c>
      <c r="AV3" s="33">
        <f>List2!BG3</f>
        <v>0</v>
      </c>
      <c r="AW3" s="33">
        <f>List2!BH3</f>
        <v>0</v>
      </c>
      <c r="AX3" s="33">
        <f>List2!BI3</f>
        <v>0</v>
      </c>
      <c r="AY3" s="77">
        <f>List2!BJ3</f>
        <v>0</v>
      </c>
      <c r="BA3" s="90" t="e">
        <f>List2!BL3</f>
        <v>#N/A</v>
      </c>
      <c r="BB3" s="33">
        <f>List2!BM3</f>
        <v>0</v>
      </c>
      <c r="BC3" s="33">
        <f>List2!BN3</f>
        <v>0</v>
      </c>
      <c r="BD3" s="33">
        <f>List2!BO3</f>
        <v>0</v>
      </c>
      <c r="BE3" s="33">
        <f>List2!BP3</f>
        <v>0</v>
      </c>
      <c r="BF3" s="33">
        <f>List2!BQ3</f>
        <v>0</v>
      </c>
      <c r="BG3" s="77">
        <f>List2!BR3</f>
        <v>0</v>
      </c>
    </row>
    <row r="4" spans="1:59">
      <c r="A4" s="90" t="e">
        <f>List2!L4</f>
        <v>#N/A</v>
      </c>
      <c r="B4" s="33" t="str">
        <f>List2!M4</f>
        <v/>
      </c>
      <c r="C4" s="77" t="e">
        <f>List2!N4</f>
        <v>#N/A</v>
      </c>
      <c r="E4" s="90" t="e">
        <f>List2!P4</f>
        <v>#N/A</v>
      </c>
      <c r="F4" s="33">
        <f>List2!Q4</f>
        <v>0</v>
      </c>
      <c r="G4" s="33">
        <f>List2!R4</f>
        <v>0</v>
      </c>
      <c r="H4" s="33">
        <f>List2!S4</f>
        <v>0</v>
      </c>
      <c r="I4" s="33">
        <f>List2!T4</f>
        <v>0</v>
      </c>
      <c r="J4" s="33">
        <f>List2!U4</f>
        <v>0</v>
      </c>
      <c r="K4" s="33">
        <f>List2!V4</f>
        <v>0</v>
      </c>
      <c r="L4" s="77">
        <f>List2!W4</f>
        <v>0</v>
      </c>
      <c r="N4" s="90" t="e">
        <f>List2!Y4</f>
        <v>#N/A</v>
      </c>
      <c r="O4" s="33">
        <f>List2!Z4</f>
        <v>0</v>
      </c>
      <c r="P4" s="33">
        <f>List2!AA4</f>
        <v>0</v>
      </c>
      <c r="Q4" s="33">
        <f>List2!AB4</f>
        <v>0</v>
      </c>
      <c r="R4" s="33">
        <f>List2!AC4</f>
        <v>0</v>
      </c>
      <c r="S4" s="33">
        <f>List2!AD4</f>
        <v>0</v>
      </c>
      <c r="T4" s="33">
        <f>List2!AE4</f>
        <v>0</v>
      </c>
      <c r="U4" s="77">
        <f>List2!AF4</f>
        <v>0</v>
      </c>
      <c r="W4" s="90" t="e">
        <f>List2!AH4</f>
        <v>#N/A</v>
      </c>
      <c r="X4" s="33">
        <f>List2!AI4</f>
        <v>0</v>
      </c>
      <c r="Y4" s="33">
        <f>List2!AJ4</f>
        <v>0</v>
      </c>
      <c r="Z4" s="33">
        <f>List2!AK4</f>
        <v>0</v>
      </c>
      <c r="AA4" s="33">
        <f>List2!AL4</f>
        <v>0</v>
      </c>
      <c r="AB4" s="33">
        <f>List2!AM4</f>
        <v>0</v>
      </c>
      <c r="AC4" s="33">
        <f>List2!AN4</f>
        <v>0</v>
      </c>
      <c r="AD4" s="33">
        <f>List2!AO4</f>
        <v>0</v>
      </c>
      <c r="AE4" s="33">
        <f>List2!AP4</f>
        <v>0</v>
      </c>
      <c r="AF4" s="33">
        <f>List2!AQ4</f>
        <v>0</v>
      </c>
      <c r="AG4" s="33">
        <f>List2!AR4</f>
        <v>0</v>
      </c>
      <c r="AH4" s="33">
        <f>List2!AS4</f>
        <v>0</v>
      </c>
      <c r="AI4" s="33">
        <f>List2!AT4</f>
        <v>0</v>
      </c>
      <c r="AJ4" s="33">
        <f>List2!AU4</f>
        <v>0</v>
      </c>
      <c r="AK4" s="33">
        <f>List2!AV4</f>
        <v>0</v>
      </c>
      <c r="AL4" s="33">
        <f>List2!AW4</f>
        <v>0</v>
      </c>
      <c r="AM4" s="33">
        <f>List2!AX4</f>
        <v>0</v>
      </c>
      <c r="AN4" s="33">
        <f>List2!AY4</f>
        <v>0</v>
      </c>
      <c r="AO4" s="33">
        <f>List2!AZ4</f>
        <v>0</v>
      </c>
      <c r="AP4" s="33">
        <f>List2!BA4</f>
        <v>0</v>
      </c>
      <c r="AQ4" s="33">
        <f>List2!BB4</f>
        <v>0</v>
      </c>
      <c r="AR4" s="33">
        <f>List2!BC4</f>
        <v>0</v>
      </c>
      <c r="AS4" s="77">
        <f>List2!BD4</f>
        <v>0</v>
      </c>
      <c r="AU4" s="90" t="e">
        <f>List2!BF4</f>
        <v>#N/A</v>
      </c>
      <c r="AV4" s="33">
        <f>List2!BG4</f>
        <v>0</v>
      </c>
      <c r="AW4" s="33">
        <f>List2!BH4</f>
        <v>0</v>
      </c>
      <c r="AX4" s="33">
        <f>List2!BI4</f>
        <v>0</v>
      </c>
      <c r="AY4" s="77">
        <f>List2!BJ4</f>
        <v>0</v>
      </c>
      <c r="BA4" s="90" t="e">
        <f>List2!BL4</f>
        <v>#N/A</v>
      </c>
      <c r="BB4" s="33">
        <f>List2!BM4</f>
        <v>0</v>
      </c>
      <c r="BC4" s="33">
        <f>List2!BN4</f>
        <v>0</v>
      </c>
      <c r="BD4" s="33">
        <f>List2!BO4</f>
        <v>0</v>
      </c>
      <c r="BE4" s="33">
        <f>List2!BP4</f>
        <v>0</v>
      </c>
      <c r="BF4" s="33">
        <f>List2!BQ4</f>
        <v>0</v>
      </c>
      <c r="BG4" s="77">
        <f>List2!BR4</f>
        <v>0</v>
      </c>
    </row>
    <row r="5" spans="1:59">
      <c r="A5" s="90" t="e">
        <f>List2!L5</f>
        <v>#N/A</v>
      </c>
      <c r="B5" s="33" t="str">
        <f>List2!M5</f>
        <v/>
      </c>
      <c r="C5" s="77" t="e">
        <f>List2!N5</f>
        <v>#N/A</v>
      </c>
      <c r="E5" s="90" t="e">
        <f>List2!P5</f>
        <v>#N/A</v>
      </c>
      <c r="F5" s="33">
        <f>List2!Q5</f>
        <v>0</v>
      </c>
      <c r="G5" s="33">
        <f>List2!R5</f>
        <v>0</v>
      </c>
      <c r="H5" s="33">
        <f>List2!S5</f>
        <v>0</v>
      </c>
      <c r="I5" s="33">
        <f>List2!T5</f>
        <v>0</v>
      </c>
      <c r="J5" s="33">
        <f>List2!U5</f>
        <v>0</v>
      </c>
      <c r="K5" s="33">
        <f>List2!V5</f>
        <v>0</v>
      </c>
      <c r="L5" s="77">
        <f>List2!W5</f>
        <v>0</v>
      </c>
      <c r="N5" s="90" t="e">
        <f>List2!Y5</f>
        <v>#N/A</v>
      </c>
      <c r="O5" s="33">
        <f>List2!Z5</f>
        <v>0</v>
      </c>
      <c r="P5" s="33">
        <f>List2!AA5</f>
        <v>0</v>
      </c>
      <c r="Q5" s="33">
        <f>List2!AB5</f>
        <v>0</v>
      </c>
      <c r="R5" s="33">
        <f>List2!AC5</f>
        <v>0</v>
      </c>
      <c r="S5" s="33">
        <f>List2!AD5</f>
        <v>0</v>
      </c>
      <c r="T5" s="33">
        <f>List2!AE5</f>
        <v>0</v>
      </c>
      <c r="U5" s="77">
        <f>List2!AF5</f>
        <v>0</v>
      </c>
      <c r="W5" s="90" t="e">
        <f>List2!AH5</f>
        <v>#N/A</v>
      </c>
      <c r="X5" s="33">
        <f>List2!AI5</f>
        <v>0</v>
      </c>
      <c r="Y5" s="33">
        <f>List2!AJ5</f>
        <v>0</v>
      </c>
      <c r="Z5" s="33">
        <f>List2!AK5</f>
        <v>0</v>
      </c>
      <c r="AA5" s="33">
        <f>List2!AL5</f>
        <v>0</v>
      </c>
      <c r="AB5" s="33">
        <f>List2!AM5</f>
        <v>0</v>
      </c>
      <c r="AC5" s="33">
        <f>List2!AN5</f>
        <v>0</v>
      </c>
      <c r="AD5" s="33">
        <f>List2!AO5</f>
        <v>0</v>
      </c>
      <c r="AE5" s="33">
        <f>List2!AP5</f>
        <v>0</v>
      </c>
      <c r="AF5" s="33">
        <f>List2!AQ5</f>
        <v>0</v>
      </c>
      <c r="AG5" s="33">
        <f>List2!AR5</f>
        <v>0</v>
      </c>
      <c r="AH5" s="33">
        <f>List2!AS5</f>
        <v>0</v>
      </c>
      <c r="AI5" s="33">
        <f>List2!AT5</f>
        <v>0</v>
      </c>
      <c r="AJ5" s="33">
        <f>List2!AU5</f>
        <v>0</v>
      </c>
      <c r="AK5" s="33">
        <f>List2!AV5</f>
        <v>0</v>
      </c>
      <c r="AL5" s="33">
        <f>List2!AW5</f>
        <v>0</v>
      </c>
      <c r="AM5" s="33">
        <f>List2!AX5</f>
        <v>0</v>
      </c>
      <c r="AN5" s="33">
        <f>List2!AY5</f>
        <v>0</v>
      </c>
      <c r="AO5" s="33">
        <f>List2!AZ5</f>
        <v>0</v>
      </c>
      <c r="AP5" s="33">
        <f>List2!BA5</f>
        <v>0</v>
      </c>
      <c r="AQ5" s="33">
        <f>List2!BB5</f>
        <v>0</v>
      </c>
      <c r="AR5" s="33">
        <f>List2!BC5</f>
        <v>0</v>
      </c>
      <c r="AS5" s="77">
        <f>List2!BD5</f>
        <v>0</v>
      </c>
      <c r="AU5" s="90" t="e">
        <f>List2!BF5</f>
        <v>#N/A</v>
      </c>
      <c r="AV5" s="33">
        <f>List2!BG5</f>
        <v>0</v>
      </c>
      <c r="AW5" s="33">
        <f>List2!BH5</f>
        <v>0</v>
      </c>
      <c r="AX5" s="33">
        <f>List2!BI5</f>
        <v>0</v>
      </c>
      <c r="AY5" s="77">
        <f>List2!BJ5</f>
        <v>0</v>
      </c>
      <c r="BA5" s="90" t="e">
        <f>List2!BL5</f>
        <v>#N/A</v>
      </c>
      <c r="BB5" s="33">
        <f>List2!BM5</f>
        <v>0</v>
      </c>
      <c r="BC5" s="33">
        <f>List2!BN5</f>
        <v>0</v>
      </c>
      <c r="BD5" s="33">
        <f>List2!BO5</f>
        <v>0</v>
      </c>
      <c r="BE5" s="33">
        <f>List2!BP5</f>
        <v>0</v>
      </c>
      <c r="BF5" s="33">
        <f>List2!BQ5</f>
        <v>0</v>
      </c>
      <c r="BG5" s="77">
        <f>List2!BR5</f>
        <v>0</v>
      </c>
    </row>
    <row r="6" spans="1:59">
      <c r="A6" s="90" t="e">
        <f>List2!L6</f>
        <v>#N/A</v>
      </c>
      <c r="B6" s="33" t="str">
        <f>List2!M6</f>
        <v/>
      </c>
      <c r="C6" s="77" t="e">
        <f>List2!N6</f>
        <v>#N/A</v>
      </c>
      <c r="E6" s="90" t="e">
        <f>List2!P6</f>
        <v>#N/A</v>
      </c>
      <c r="F6" s="33">
        <f>List2!Q6</f>
        <v>0</v>
      </c>
      <c r="G6" s="33">
        <f>List2!R6</f>
        <v>0</v>
      </c>
      <c r="H6" s="33">
        <f>List2!S6</f>
        <v>0</v>
      </c>
      <c r="I6" s="33">
        <f>List2!T6</f>
        <v>0</v>
      </c>
      <c r="J6" s="33">
        <f>List2!U6</f>
        <v>0</v>
      </c>
      <c r="K6" s="33">
        <f>List2!V6</f>
        <v>0</v>
      </c>
      <c r="L6" s="77">
        <f>List2!W6</f>
        <v>0</v>
      </c>
      <c r="N6" s="90" t="e">
        <f>List2!Y6</f>
        <v>#N/A</v>
      </c>
      <c r="O6" s="33">
        <f>List2!Z6</f>
        <v>0</v>
      </c>
      <c r="P6" s="33">
        <f>List2!AA6</f>
        <v>0</v>
      </c>
      <c r="Q6" s="33">
        <f>List2!AB6</f>
        <v>0</v>
      </c>
      <c r="R6" s="33">
        <f>List2!AC6</f>
        <v>0</v>
      </c>
      <c r="S6" s="33">
        <f>List2!AD6</f>
        <v>0</v>
      </c>
      <c r="T6" s="33">
        <f>List2!AE6</f>
        <v>0</v>
      </c>
      <c r="U6" s="77">
        <f>List2!AF6</f>
        <v>0</v>
      </c>
      <c r="W6" s="90" t="e">
        <f>List2!AH6</f>
        <v>#N/A</v>
      </c>
      <c r="X6" s="33">
        <f>List2!AI6</f>
        <v>0</v>
      </c>
      <c r="Y6" s="33">
        <f>List2!AJ6</f>
        <v>0</v>
      </c>
      <c r="Z6" s="33">
        <f>List2!AK6</f>
        <v>0</v>
      </c>
      <c r="AA6" s="33">
        <f>List2!AL6</f>
        <v>0</v>
      </c>
      <c r="AB6" s="33">
        <f>List2!AM6</f>
        <v>0</v>
      </c>
      <c r="AC6" s="33">
        <f>List2!AN6</f>
        <v>0</v>
      </c>
      <c r="AD6" s="33">
        <f>List2!AO6</f>
        <v>0</v>
      </c>
      <c r="AE6" s="33">
        <f>List2!AP6</f>
        <v>0</v>
      </c>
      <c r="AF6" s="33">
        <f>List2!AQ6</f>
        <v>0</v>
      </c>
      <c r="AG6" s="33">
        <f>List2!AR6</f>
        <v>0</v>
      </c>
      <c r="AH6" s="33">
        <f>List2!AS6</f>
        <v>0</v>
      </c>
      <c r="AI6" s="33">
        <f>List2!AT6</f>
        <v>0</v>
      </c>
      <c r="AJ6" s="33">
        <f>List2!AU6</f>
        <v>0</v>
      </c>
      <c r="AK6" s="33">
        <f>List2!AV6</f>
        <v>0</v>
      </c>
      <c r="AL6" s="33">
        <f>List2!AW6</f>
        <v>0</v>
      </c>
      <c r="AM6" s="33">
        <f>List2!AX6</f>
        <v>0</v>
      </c>
      <c r="AN6" s="33">
        <f>List2!AY6</f>
        <v>0</v>
      </c>
      <c r="AO6" s="33">
        <f>List2!AZ6</f>
        <v>0</v>
      </c>
      <c r="AP6" s="33">
        <f>List2!BA6</f>
        <v>0</v>
      </c>
      <c r="AQ6" s="33">
        <f>List2!BB6</f>
        <v>0</v>
      </c>
      <c r="AR6" s="33">
        <f>List2!BC6</f>
        <v>0</v>
      </c>
      <c r="AS6" s="77">
        <f>List2!BD6</f>
        <v>0</v>
      </c>
      <c r="AU6" s="90" t="e">
        <f>List2!BF6</f>
        <v>#N/A</v>
      </c>
      <c r="AV6" s="33">
        <f>List2!BG6</f>
        <v>0</v>
      </c>
      <c r="AW6" s="33">
        <f>List2!BH6</f>
        <v>0</v>
      </c>
      <c r="AX6" s="33">
        <f>List2!BI6</f>
        <v>0</v>
      </c>
      <c r="AY6" s="77">
        <f>List2!BJ6</f>
        <v>0</v>
      </c>
      <c r="BA6" s="90" t="e">
        <f>List2!BL6</f>
        <v>#N/A</v>
      </c>
      <c r="BB6" s="33">
        <f>List2!BM6</f>
        <v>0</v>
      </c>
      <c r="BC6" s="33">
        <f>List2!BN6</f>
        <v>0</v>
      </c>
      <c r="BD6" s="33">
        <f>List2!BO6</f>
        <v>0</v>
      </c>
      <c r="BE6" s="33">
        <f>List2!BP6</f>
        <v>0</v>
      </c>
      <c r="BF6" s="33">
        <f>List2!BQ6</f>
        <v>0</v>
      </c>
      <c r="BG6" s="77">
        <f>List2!BR6</f>
        <v>0</v>
      </c>
    </row>
    <row r="7" spans="1:59">
      <c r="A7" s="90" t="e">
        <f>List2!L7</f>
        <v>#N/A</v>
      </c>
      <c r="B7" s="33" t="str">
        <f>List2!M7</f>
        <v/>
      </c>
      <c r="C7" s="77" t="e">
        <f>List2!N7</f>
        <v>#N/A</v>
      </c>
      <c r="E7" s="90" t="e">
        <f>List2!P7</f>
        <v>#N/A</v>
      </c>
      <c r="F7" s="33">
        <f>List2!Q7</f>
        <v>0</v>
      </c>
      <c r="G7" s="33">
        <f>List2!R7</f>
        <v>0</v>
      </c>
      <c r="H7" s="33">
        <f>List2!S7</f>
        <v>0</v>
      </c>
      <c r="I7" s="33">
        <f>List2!T7</f>
        <v>0</v>
      </c>
      <c r="J7" s="33">
        <f>List2!U7</f>
        <v>0</v>
      </c>
      <c r="K7" s="33">
        <f>List2!V7</f>
        <v>0</v>
      </c>
      <c r="L7" s="77">
        <f>List2!W7</f>
        <v>0</v>
      </c>
      <c r="N7" s="90" t="e">
        <f>List2!Y7</f>
        <v>#N/A</v>
      </c>
      <c r="O7" s="33">
        <f>List2!Z7</f>
        <v>0</v>
      </c>
      <c r="P7" s="33">
        <f>List2!AA7</f>
        <v>0</v>
      </c>
      <c r="Q7" s="33">
        <f>List2!AB7</f>
        <v>0</v>
      </c>
      <c r="R7" s="33">
        <f>List2!AC7</f>
        <v>0</v>
      </c>
      <c r="S7" s="33">
        <f>List2!AD7</f>
        <v>0</v>
      </c>
      <c r="T7" s="33">
        <f>List2!AE7</f>
        <v>0</v>
      </c>
      <c r="U7" s="77">
        <f>List2!AF7</f>
        <v>0</v>
      </c>
      <c r="W7" s="90" t="e">
        <f>List2!AH7</f>
        <v>#N/A</v>
      </c>
      <c r="X7" s="33">
        <f>List2!AI7</f>
        <v>0</v>
      </c>
      <c r="Y7" s="33">
        <f>List2!AJ7</f>
        <v>0</v>
      </c>
      <c r="Z7" s="33">
        <f>List2!AK7</f>
        <v>0</v>
      </c>
      <c r="AA7" s="33">
        <f>List2!AL7</f>
        <v>0</v>
      </c>
      <c r="AB7" s="33">
        <f>List2!AM7</f>
        <v>0</v>
      </c>
      <c r="AC7" s="33">
        <f>List2!AN7</f>
        <v>0</v>
      </c>
      <c r="AD7" s="33">
        <f>List2!AO7</f>
        <v>0</v>
      </c>
      <c r="AE7" s="33">
        <f>List2!AP7</f>
        <v>0</v>
      </c>
      <c r="AF7" s="33">
        <f>List2!AQ7</f>
        <v>0</v>
      </c>
      <c r="AG7" s="33">
        <f>List2!AR7</f>
        <v>0</v>
      </c>
      <c r="AH7" s="33">
        <f>List2!AS7</f>
        <v>0</v>
      </c>
      <c r="AI7" s="33">
        <f>List2!AT7</f>
        <v>0</v>
      </c>
      <c r="AJ7" s="33">
        <f>List2!AU7</f>
        <v>0</v>
      </c>
      <c r="AK7" s="33">
        <f>List2!AV7</f>
        <v>0</v>
      </c>
      <c r="AL7" s="33">
        <f>List2!AW7</f>
        <v>0</v>
      </c>
      <c r="AM7" s="33">
        <f>List2!AX7</f>
        <v>0</v>
      </c>
      <c r="AN7" s="33">
        <f>List2!AY7</f>
        <v>0</v>
      </c>
      <c r="AO7" s="33">
        <f>List2!AZ7</f>
        <v>0</v>
      </c>
      <c r="AP7" s="33">
        <f>List2!BA7</f>
        <v>0</v>
      </c>
      <c r="AQ7" s="33">
        <f>List2!BB7</f>
        <v>0</v>
      </c>
      <c r="AR7" s="33">
        <f>List2!BC7</f>
        <v>0</v>
      </c>
      <c r="AS7" s="77">
        <f>List2!BD7</f>
        <v>0</v>
      </c>
      <c r="AU7" s="90" t="e">
        <f>List2!BF7</f>
        <v>#N/A</v>
      </c>
      <c r="AV7" s="33">
        <f>List2!BG7</f>
        <v>0</v>
      </c>
      <c r="AW7" s="33">
        <f>List2!BH7</f>
        <v>0</v>
      </c>
      <c r="AX7" s="33">
        <f>List2!BI7</f>
        <v>0</v>
      </c>
      <c r="AY7" s="77">
        <f>List2!BJ7</f>
        <v>0</v>
      </c>
      <c r="BA7" s="90" t="e">
        <f>List2!BL7</f>
        <v>#N/A</v>
      </c>
      <c r="BB7" s="33">
        <f>List2!BM7</f>
        <v>0</v>
      </c>
      <c r="BC7" s="33">
        <f>List2!BN7</f>
        <v>0</v>
      </c>
      <c r="BD7" s="33">
        <f>List2!BO7</f>
        <v>0</v>
      </c>
      <c r="BE7" s="33">
        <f>List2!BP7</f>
        <v>0</v>
      </c>
      <c r="BF7" s="33">
        <f>List2!BQ7</f>
        <v>0</v>
      </c>
      <c r="BG7" s="77">
        <f>List2!BR7</f>
        <v>0</v>
      </c>
    </row>
    <row r="8" spans="1:59">
      <c r="A8" s="90" t="e">
        <f>List2!L8</f>
        <v>#N/A</v>
      </c>
      <c r="B8" s="33" t="str">
        <f>List2!M8</f>
        <v/>
      </c>
      <c r="C8" s="77" t="e">
        <f>List2!N8</f>
        <v>#N/A</v>
      </c>
      <c r="E8" s="90" t="e">
        <f>List2!P8</f>
        <v>#N/A</v>
      </c>
      <c r="F8" s="33">
        <f>List2!Q8</f>
        <v>0</v>
      </c>
      <c r="G8" s="33">
        <f>List2!R8</f>
        <v>0</v>
      </c>
      <c r="H8" s="33">
        <f>List2!S8</f>
        <v>0</v>
      </c>
      <c r="I8" s="33">
        <f>List2!T8</f>
        <v>0</v>
      </c>
      <c r="J8" s="33">
        <f>List2!U8</f>
        <v>0</v>
      </c>
      <c r="K8" s="33">
        <f>List2!V8</f>
        <v>0</v>
      </c>
      <c r="L8" s="77">
        <f>List2!W8</f>
        <v>0</v>
      </c>
      <c r="N8" s="90" t="e">
        <f>List2!Y8</f>
        <v>#N/A</v>
      </c>
      <c r="O8" s="33">
        <f>List2!Z8</f>
        <v>0</v>
      </c>
      <c r="P8" s="33">
        <f>List2!AA8</f>
        <v>0</v>
      </c>
      <c r="Q8" s="33">
        <f>List2!AB8</f>
        <v>0</v>
      </c>
      <c r="R8" s="33">
        <f>List2!AC8</f>
        <v>0</v>
      </c>
      <c r="S8" s="33">
        <f>List2!AD8</f>
        <v>0</v>
      </c>
      <c r="T8" s="33">
        <f>List2!AE8</f>
        <v>0</v>
      </c>
      <c r="U8" s="77">
        <f>List2!AF8</f>
        <v>0</v>
      </c>
      <c r="W8" s="90" t="e">
        <f>List2!AH8</f>
        <v>#N/A</v>
      </c>
      <c r="X8" s="33">
        <f>List2!AI8</f>
        <v>0</v>
      </c>
      <c r="Y8" s="33">
        <f>List2!AJ8</f>
        <v>0</v>
      </c>
      <c r="Z8" s="33">
        <f>List2!AK8</f>
        <v>0</v>
      </c>
      <c r="AA8" s="33">
        <f>List2!AL8</f>
        <v>0</v>
      </c>
      <c r="AB8" s="33">
        <f>List2!AM8</f>
        <v>0</v>
      </c>
      <c r="AC8" s="33">
        <f>List2!AN8</f>
        <v>0</v>
      </c>
      <c r="AD8" s="33">
        <f>List2!AO8</f>
        <v>0</v>
      </c>
      <c r="AE8" s="33">
        <f>List2!AP8</f>
        <v>0</v>
      </c>
      <c r="AF8" s="33">
        <f>List2!AQ8</f>
        <v>0</v>
      </c>
      <c r="AG8" s="33">
        <f>List2!AR8</f>
        <v>0</v>
      </c>
      <c r="AH8" s="33">
        <f>List2!AS8</f>
        <v>0</v>
      </c>
      <c r="AI8" s="33">
        <f>List2!AT8</f>
        <v>0</v>
      </c>
      <c r="AJ8" s="33">
        <f>List2!AU8</f>
        <v>0</v>
      </c>
      <c r="AK8" s="33">
        <f>List2!AV8</f>
        <v>0</v>
      </c>
      <c r="AL8" s="33">
        <f>List2!AW8</f>
        <v>0</v>
      </c>
      <c r="AM8" s="33">
        <f>List2!AX8</f>
        <v>0</v>
      </c>
      <c r="AN8" s="33">
        <f>List2!AY8</f>
        <v>0</v>
      </c>
      <c r="AO8" s="33">
        <f>List2!AZ8</f>
        <v>0</v>
      </c>
      <c r="AP8" s="33">
        <f>List2!BA8</f>
        <v>0</v>
      </c>
      <c r="AQ8" s="33">
        <f>List2!BB8</f>
        <v>0</v>
      </c>
      <c r="AR8" s="33">
        <f>List2!BC8</f>
        <v>0</v>
      </c>
      <c r="AS8" s="77">
        <f>List2!BD8</f>
        <v>0</v>
      </c>
      <c r="AU8" s="90" t="e">
        <f>List2!BF8</f>
        <v>#N/A</v>
      </c>
      <c r="AV8" s="33">
        <f>List2!BG8</f>
        <v>0</v>
      </c>
      <c r="AW8" s="33">
        <f>List2!BH8</f>
        <v>0</v>
      </c>
      <c r="AX8" s="33">
        <f>List2!BI8</f>
        <v>0</v>
      </c>
      <c r="AY8" s="77">
        <f>List2!BJ8</f>
        <v>0</v>
      </c>
      <c r="BA8" s="90" t="e">
        <f>List2!BL8</f>
        <v>#N/A</v>
      </c>
      <c r="BB8" s="33">
        <f>List2!BM8</f>
        <v>0</v>
      </c>
      <c r="BC8" s="33">
        <f>List2!BN8</f>
        <v>0</v>
      </c>
      <c r="BD8" s="33">
        <f>List2!BO8</f>
        <v>0</v>
      </c>
      <c r="BE8" s="33">
        <f>List2!BP8</f>
        <v>0</v>
      </c>
      <c r="BF8" s="33">
        <f>List2!BQ8</f>
        <v>0</v>
      </c>
      <c r="BG8" s="77">
        <f>List2!BR8</f>
        <v>0</v>
      </c>
    </row>
    <row r="9" spans="1:59">
      <c r="A9" s="90" t="e">
        <f>List2!L9</f>
        <v>#N/A</v>
      </c>
      <c r="B9" s="33" t="str">
        <f>List2!M9</f>
        <v/>
      </c>
      <c r="C9" s="77" t="e">
        <f>List2!N9</f>
        <v>#N/A</v>
      </c>
      <c r="E9" s="90" t="e">
        <f>List2!P9</f>
        <v>#N/A</v>
      </c>
      <c r="F9" s="33">
        <f>List2!Q9</f>
        <v>0</v>
      </c>
      <c r="G9" s="33">
        <f>List2!R9</f>
        <v>0</v>
      </c>
      <c r="H9" s="33">
        <f>List2!S9</f>
        <v>0</v>
      </c>
      <c r="I9" s="33">
        <f>List2!T9</f>
        <v>0</v>
      </c>
      <c r="J9" s="33">
        <f>List2!U9</f>
        <v>0</v>
      </c>
      <c r="K9" s="33">
        <f>List2!V9</f>
        <v>0</v>
      </c>
      <c r="L9" s="77">
        <f>List2!W9</f>
        <v>0</v>
      </c>
      <c r="N9" s="90" t="e">
        <f>List2!Y9</f>
        <v>#N/A</v>
      </c>
      <c r="O9" s="33">
        <f>List2!Z9</f>
        <v>0</v>
      </c>
      <c r="P9" s="33">
        <f>List2!AA9</f>
        <v>0</v>
      </c>
      <c r="Q9" s="33">
        <f>List2!AB9</f>
        <v>0</v>
      </c>
      <c r="R9" s="33">
        <f>List2!AC9</f>
        <v>0</v>
      </c>
      <c r="S9" s="33">
        <f>List2!AD9</f>
        <v>0</v>
      </c>
      <c r="T9" s="33">
        <f>List2!AE9</f>
        <v>0</v>
      </c>
      <c r="U9" s="77">
        <f>List2!AF9</f>
        <v>0</v>
      </c>
      <c r="W9" s="90" t="e">
        <f>List2!AH9</f>
        <v>#N/A</v>
      </c>
      <c r="X9" s="33">
        <f>List2!AI9</f>
        <v>0</v>
      </c>
      <c r="Y9" s="33">
        <f>List2!AJ9</f>
        <v>0</v>
      </c>
      <c r="Z9" s="33">
        <f>List2!AK9</f>
        <v>0</v>
      </c>
      <c r="AA9" s="33">
        <f>List2!AL9</f>
        <v>0</v>
      </c>
      <c r="AB9" s="33">
        <f>List2!AM9</f>
        <v>0</v>
      </c>
      <c r="AC9" s="33">
        <f>List2!AN9</f>
        <v>0</v>
      </c>
      <c r="AD9" s="33">
        <f>List2!AO9</f>
        <v>0</v>
      </c>
      <c r="AE9" s="33">
        <f>List2!AP9</f>
        <v>0</v>
      </c>
      <c r="AF9" s="33">
        <f>List2!AQ9</f>
        <v>0</v>
      </c>
      <c r="AG9" s="33">
        <f>List2!AR9</f>
        <v>0</v>
      </c>
      <c r="AH9" s="33">
        <f>List2!AS9</f>
        <v>0</v>
      </c>
      <c r="AI9" s="33">
        <f>List2!AT9</f>
        <v>0</v>
      </c>
      <c r="AJ9" s="33">
        <f>List2!AU9</f>
        <v>0</v>
      </c>
      <c r="AK9" s="33">
        <f>List2!AV9</f>
        <v>0</v>
      </c>
      <c r="AL9" s="33">
        <f>List2!AW9</f>
        <v>0</v>
      </c>
      <c r="AM9" s="33">
        <f>List2!AX9</f>
        <v>0</v>
      </c>
      <c r="AN9" s="33">
        <f>List2!AY9</f>
        <v>0</v>
      </c>
      <c r="AO9" s="33">
        <f>List2!AZ9</f>
        <v>0</v>
      </c>
      <c r="AP9" s="33">
        <f>List2!BA9</f>
        <v>0</v>
      </c>
      <c r="AQ9" s="33">
        <f>List2!BB9</f>
        <v>0</v>
      </c>
      <c r="AR9" s="33">
        <f>List2!BC9</f>
        <v>0</v>
      </c>
      <c r="AS9" s="77">
        <f>List2!BD9</f>
        <v>0</v>
      </c>
      <c r="AU9" s="90" t="e">
        <f>List2!BF9</f>
        <v>#N/A</v>
      </c>
      <c r="AV9" s="33">
        <f>List2!BG9</f>
        <v>0</v>
      </c>
      <c r="AW9" s="33">
        <f>List2!BH9</f>
        <v>0</v>
      </c>
      <c r="AX9" s="33">
        <f>List2!BI9</f>
        <v>0</v>
      </c>
      <c r="AY9" s="77">
        <f>List2!BJ9</f>
        <v>0</v>
      </c>
      <c r="BA9" s="90" t="e">
        <f>List2!BL9</f>
        <v>#N/A</v>
      </c>
      <c r="BB9" s="33">
        <f>List2!BM9</f>
        <v>0</v>
      </c>
      <c r="BC9" s="33">
        <f>List2!BN9</f>
        <v>0</v>
      </c>
      <c r="BD9" s="33">
        <f>List2!BO9</f>
        <v>0</v>
      </c>
      <c r="BE9" s="33">
        <f>List2!BP9</f>
        <v>0</v>
      </c>
      <c r="BF9" s="33">
        <f>List2!BQ9</f>
        <v>0</v>
      </c>
      <c r="BG9" s="77">
        <f>List2!BR9</f>
        <v>0</v>
      </c>
    </row>
    <row r="10" spans="1:59" ht="15" thickBot="1">
      <c r="A10" s="90" t="e">
        <f>List2!L10</f>
        <v>#N/A</v>
      </c>
      <c r="B10" s="33" t="str">
        <f>List2!M10</f>
        <v/>
      </c>
      <c r="C10" s="77" t="e">
        <f>List2!N10</f>
        <v>#N/A</v>
      </c>
      <c r="E10" s="90" t="e">
        <f>List2!P10</f>
        <v>#N/A</v>
      </c>
      <c r="F10" s="33">
        <f>List2!Q10</f>
        <v>0</v>
      </c>
      <c r="G10" s="33">
        <f>List2!R10</f>
        <v>0</v>
      </c>
      <c r="H10" s="33">
        <f>List2!S10</f>
        <v>0</v>
      </c>
      <c r="I10" s="33">
        <f>List2!T10</f>
        <v>0</v>
      </c>
      <c r="J10" s="33">
        <f>List2!U10</f>
        <v>0</v>
      </c>
      <c r="K10" s="33">
        <f>List2!V10</f>
        <v>0</v>
      </c>
      <c r="L10" s="77">
        <f>List2!W10</f>
        <v>0</v>
      </c>
      <c r="N10" s="90" t="e">
        <f>List2!Y10</f>
        <v>#N/A</v>
      </c>
      <c r="O10" s="33">
        <f>List2!Z10</f>
        <v>0</v>
      </c>
      <c r="P10" s="33">
        <f>List2!AA10</f>
        <v>0</v>
      </c>
      <c r="Q10" s="33">
        <f>List2!AB10</f>
        <v>0</v>
      </c>
      <c r="R10" s="33">
        <f>List2!AC10</f>
        <v>0</v>
      </c>
      <c r="S10" s="33">
        <f>List2!AD10</f>
        <v>0</v>
      </c>
      <c r="T10" s="33">
        <f>List2!AE10</f>
        <v>0</v>
      </c>
      <c r="U10" s="77">
        <f>List2!AF10</f>
        <v>0</v>
      </c>
      <c r="W10" s="91" t="e">
        <f>List2!AH10</f>
        <v>#N/A</v>
      </c>
      <c r="X10" s="84">
        <f>List2!AI10</f>
        <v>0</v>
      </c>
      <c r="Y10" s="84">
        <f>List2!AJ10</f>
        <v>0</v>
      </c>
      <c r="Z10" s="84">
        <f>List2!AK10</f>
        <v>0</v>
      </c>
      <c r="AA10" s="84">
        <f>List2!AL10</f>
        <v>0</v>
      </c>
      <c r="AB10" s="84">
        <f>List2!AM10</f>
        <v>0</v>
      </c>
      <c r="AC10" s="84">
        <f>List2!AN10</f>
        <v>0</v>
      </c>
      <c r="AD10" s="84">
        <f>List2!AO10</f>
        <v>0</v>
      </c>
      <c r="AE10" s="84">
        <f>List2!AP10</f>
        <v>0</v>
      </c>
      <c r="AF10" s="84">
        <f>List2!AQ10</f>
        <v>0</v>
      </c>
      <c r="AG10" s="84">
        <f>List2!AR10</f>
        <v>0</v>
      </c>
      <c r="AH10" s="84">
        <f>List2!AS10</f>
        <v>0</v>
      </c>
      <c r="AI10" s="84">
        <f>List2!AT10</f>
        <v>0</v>
      </c>
      <c r="AJ10" s="84">
        <f>List2!AU10</f>
        <v>0</v>
      </c>
      <c r="AK10" s="84">
        <f>List2!AV10</f>
        <v>0</v>
      </c>
      <c r="AL10" s="84">
        <f>List2!AW10</f>
        <v>0</v>
      </c>
      <c r="AM10" s="84">
        <f>List2!AX10</f>
        <v>0</v>
      </c>
      <c r="AN10" s="84">
        <f>List2!AY10</f>
        <v>0</v>
      </c>
      <c r="AO10" s="84">
        <f>List2!AZ10</f>
        <v>0</v>
      </c>
      <c r="AP10" s="84">
        <f>List2!BA10</f>
        <v>0</v>
      </c>
      <c r="AQ10" s="84">
        <f>List2!BB10</f>
        <v>0</v>
      </c>
      <c r="AR10" s="84">
        <f>List2!BC10</f>
        <v>0</v>
      </c>
      <c r="AS10" s="89">
        <f>List2!BD10</f>
        <v>0</v>
      </c>
      <c r="AU10" s="90" t="e">
        <f>List2!BF10</f>
        <v>#N/A</v>
      </c>
      <c r="AV10" s="33">
        <f>List2!BG10</f>
        <v>0</v>
      </c>
      <c r="AW10" s="33">
        <f>List2!BH10</f>
        <v>0</v>
      </c>
      <c r="AX10" s="33">
        <f>List2!BI10</f>
        <v>0</v>
      </c>
      <c r="AY10" s="77">
        <f>List2!BJ10</f>
        <v>0</v>
      </c>
      <c r="BA10" s="90" t="e">
        <f>List2!BL10</f>
        <v>#N/A</v>
      </c>
      <c r="BB10" s="33">
        <f>List2!BM10</f>
        <v>0</v>
      </c>
      <c r="BC10" s="33">
        <f>List2!BN10</f>
        <v>0</v>
      </c>
      <c r="BD10" s="33">
        <f>List2!BO10</f>
        <v>0</v>
      </c>
      <c r="BE10" s="33">
        <f>List2!BP10</f>
        <v>0</v>
      </c>
      <c r="BF10" s="33">
        <f>List2!BQ10</f>
        <v>0</v>
      </c>
      <c r="BG10" s="77">
        <f>List2!BR10</f>
        <v>0</v>
      </c>
    </row>
    <row r="11" spans="1:59">
      <c r="A11" s="90" t="e">
        <f>List2!L11</f>
        <v>#N/A</v>
      </c>
      <c r="B11" s="33" t="str">
        <f>List2!M11</f>
        <v/>
      </c>
      <c r="C11" s="77" t="e">
        <f>List2!N11</f>
        <v>#N/A</v>
      </c>
      <c r="E11" s="90" t="e">
        <f>List2!P11</f>
        <v>#N/A</v>
      </c>
      <c r="F11" s="33">
        <f>List2!Q11</f>
        <v>0</v>
      </c>
      <c r="G11" s="33">
        <f>List2!R11</f>
        <v>0</v>
      </c>
      <c r="H11" s="33">
        <f>List2!S11</f>
        <v>0</v>
      </c>
      <c r="I11" s="33">
        <f>List2!T11</f>
        <v>0</v>
      </c>
      <c r="J11" s="33">
        <f>List2!U11</f>
        <v>0</v>
      </c>
      <c r="K11" s="33">
        <f>List2!V11</f>
        <v>0</v>
      </c>
      <c r="L11" s="77">
        <f>List2!W11</f>
        <v>0</v>
      </c>
      <c r="N11" s="90" t="e">
        <f>List2!Y11</f>
        <v>#N/A</v>
      </c>
      <c r="O11" s="33">
        <f>List2!Z11</f>
        <v>0</v>
      </c>
      <c r="P11" s="33">
        <f>List2!AA11</f>
        <v>0</v>
      </c>
      <c r="Q11" s="33">
        <f>List2!AB11</f>
        <v>0</v>
      </c>
      <c r="R11" s="33">
        <f>List2!AC11</f>
        <v>0</v>
      </c>
      <c r="S11" s="33">
        <f>List2!AD11</f>
        <v>0</v>
      </c>
      <c r="T11" s="33">
        <f>List2!AE11</f>
        <v>0</v>
      </c>
      <c r="U11" s="77">
        <f>List2!AF11</f>
        <v>0</v>
      </c>
      <c r="AU11" s="90" t="e">
        <f>List2!BF11</f>
        <v>#N/A</v>
      </c>
      <c r="AV11" s="33">
        <f>List2!BG11</f>
        <v>0</v>
      </c>
      <c r="AW11" s="33">
        <f>List2!BH11</f>
        <v>0</v>
      </c>
      <c r="AX11" s="33">
        <f>List2!BI11</f>
        <v>0</v>
      </c>
      <c r="AY11" s="77">
        <f>List2!BJ11</f>
        <v>0</v>
      </c>
      <c r="BA11" s="90" t="e">
        <f>List2!BL11</f>
        <v>#N/A</v>
      </c>
      <c r="BB11" s="33">
        <f>List2!BM11</f>
        <v>0</v>
      </c>
      <c r="BC11" s="33">
        <f>List2!BN11</f>
        <v>0</v>
      </c>
      <c r="BD11" s="33">
        <f>List2!BO11</f>
        <v>0</v>
      </c>
      <c r="BE11" s="33">
        <f>List2!BP11</f>
        <v>0</v>
      </c>
      <c r="BF11" s="33">
        <f>List2!BQ11</f>
        <v>0</v>
      </c>
      <c r="BG11" s="77">
        <f>List2!BR11</f>
        <v>0</v>
      </c>
    </row>
    <row r="12" spans="1:59">
      <c r="A12" s="90" t="e">
        <f>List2!L12</f>
        <v>#N/A</v>
      </c>
      <c r="B12" s="33" t="str">
        <f>List2!M12</f>
        <v/>
      </c>
      <c r="C12" s="77" t="e">
        <f>List2!N12</f>
        <v>#N/A</v>
      </c>
      <c r="E12" s="90" t="e">
        <f>List2!P12</f>
        <v>#N/A</v>
      </c>
      <c r="F12" s="33">
        <f>List2!Q12</f>
        <v>0</v>
      </c>
      <c r="G12" s="33">
        <f>List2!R12</f>
        <v>0</v>
      </c>
      <c r="H12" s="33">
        <f>List2!S12</f>
        <v>0</v>
      </c>
      <c r="I12" s="33">
        <f>List2!T12</f>
        <v>0</v>
      </c>
      <c r="J12" s="33">
        <f>List2!U12</f>
        <v>0</v>
      </c>
      <c r="K12" s="33">
        <f>List2!V12</f>
        <v>0</v>
      </c>
      <c r="L12" s="77">
        <f>List2!W12</f>
        <v>0</v>
      </c>
      <c r="N12" s="90" t="e">
        <f>List2!Y12</f>
        <v>#N/A</v>
      </c>
      <c r="O12" s="33">
        <f>List2!Z12</f>
        <v>0</v>
      </c>
      <c r="P12" s="33">
        <f>List2!AA12</f>
        <v>0</v>
      </c>
      <c r="Q12" s="33">
        <f>List2!AB12</f>
        <v>0</v>
      </c>
      <c r="R12" s="33">
        <f>List2!AC12</f>
        <v>0</v>
      </c>
      <c r="S12" s="33">
        <f>List2!AD12</f>
        <v>0</v>
      </c>
      <c r="T12" s="33">
        <f>List2!AE12</f>
        <v>0</v>
      </c>
      <c r="U12" s="77">
        <f>List2!AF12</f>
        <v>0</v>
      </c>
      <c r="AU12" s="90" t="e">
        <f>List2!BF12</f>
        <v>#N/A</v>
      </c>
      <c r="AV12" s="33">
        <f>List2!BG12</f>
        <v>0</v>
      </c>
      <c r="AW12" s="33">
        <f>List2!BH12</f>
        <v>0</v>
      </c>
      <c r="AX12" s="33">
        <f>List2!BI12</f>
        <v>0</v>
      </c>
      <c r="AY12" s="77">
        <f>List2!BJ12</f>
        <v>0</v>
      </c>
      <c r="BA12" s="90" t="e">
        <f>List2!BL12</f>
        <v>#N/A</v>
      </c>
      <c r="BB12" s="33">
        <f>List2!BM12</f>
        <v>0</v>
      </c>
      <c r="BC12" s="33">
        <f>List2!BN12</f>
        <v>0</v>
      </c>
      <c r="BD12" s="33">
        <f>List2!BO12</f>
        <v>0</v>
      </c>
      <c r="BE12" s="33">
        <f>List2!BP12</f>
        <v>0</v>
      </c>
      <c r="BF12" s="33">
        <f>List2!BQ12</f>
        <v>0</v>
      </c>
      <c r="BG12" s="77">
        <f>List2!BR12</f>
        <v>0</v>
      </c>
    </row>
    <row r="13" spans="1:59">
      <c r="A13" s="90" t="e">
        <f>List2!L13</f>
        <v>#N/A</v>
      </c>
      <c r="B13" s="33" t="str">
        <f>List2!M13</f>
        <v/>
      </c>
      <c r="C13" s="77" t="e">
        <f>List2!N13</f>
        <v>#N/A</v>
      </c>
      <c r="E13" s="90" t="e">
        <f>List2!P13</f>
        <v>#N/A</v>
      </c>
      <c r="F13" s="33">
        <f>List2!Q13</f>
        <v>0</v>
      </c>
      <c r="G13" s="33">
        <f>List2!R13</f>
        <v>0</v>
      </c>
      <c r="H13" s="33">
        <f>List2!S13</f>
        <v>0</v>
      </c>
      <c r="I13" s="33">
        <f>List2!T13</f>
        <v>0</v>
      </c>
      <c r="J13" s="33">
        <f>List2!U13</f>
        <v>0</v>
      </c>
      <c r="K13" s="33">
        <f>List2!V13</f>
        <v>0</v>
      </c>
      <c r="L13" s="77">
        <f>List2!W13</f>
        <v>0</v>
      </c>
      <c r="N13" s="90" t="e">
        <f>List2!Y13</f>
        <v>#N/A</v>
      </c>
      <c r="O13" s="33">
        <f>List2!Z13</f>
        <v>0</v>
      </c>
      <c r="P13" s="33">
        <f>List2!AA13</f>
        <v>0</v>
      </c>
      <c r="Q13" s="33">
        <f>List2!AB13</f>
        <v>0</v>
      </c>
      <c r="R13" s="33">
        <f>List2!AC13</f>
        <v>0</v>
      </c>
      <c r="S13" s="33">
        <f>List2!AD13</f>
        <v>0</v>
      </c>
      <c r="T13" s="33">
        <f>List2!AE13</f>
        <v>0</v>
      </c>
      <c r="U13" s="77">
        <f>List2!AF13</f>
        <v>0</v>
      </c>
      <c r="AU13" s="90" t="e">
        <f>List2!BF13</f>
        <v>#N/A</v>
      </c>
      <c r="AV13" s="33">
        <f>List2!BG13</f>
        <v>0</v>
      </c>
      <c r="AW13" s="33">
        <f>List2!BH13</f>
        <v>0</v>
      </c>
      <c r="AX13" s="33">
        <f>List2!BI13</f>
        <v>0</v>
      </c>
      <c r="AY13" s="77">
        <f>List2!BJ13</f>
        <v>0</v>
      </c>
      <c r="BA13" s="90" t="e">
        <f>List2!BL13</f>
        <v>#N/A</v>
      </c>
      <c r="BB13" s="33">
        <f>List2!BM13</f>
        <v>0</v>
      </c>
      <c r="BC13" s="33">
        <f>List2!BN13</f>
        <v>0</v>
      </c>
      <c r="BD13" s="33">
        <f>List2!BO13</f>
        <v>0</v>
      </c>
      <c r="BE13" s="33">
        <f>List2!BP13</f>
        <v>0</v>
      </c>
      <c r="BF13" s="33">
        <f>List2!BQ13</f>
        <v>0</v>
      </c>
      <c r="BG13" s="77">
        <f>List2!BR13</f>
        <v>0</v>
      </c>
    </row>
    <row r="14" spans="1:59" ht="15" thickBot="1">
      <c r="A14" s="90" t="e">
        <f>List2!L14</f>
        <v>#N/A</v>
      </c>
      <c r="B14" s="33" t="str">
        <f>List2!M14</f>
        <v/>
      </c>
      <c r="C14" s="77" t="e">
        <f>List2!N14</f>
        <v>#N/A</v>
      </c>
      <c r="E14" s="90" t="e">
        <f>List2!P14</f>
        <v>#N/A</v>
      </c>
      <c r="F14" s="33">
        <f>List2!Q14</f>
        <v>0</v>
      </c>
      <c r="G14" s="33">
        <f>List2!R14</f>
        <v>0</v>
      </c>
      <c r="H14" s="33">
        <f>List2!S14</f>
        <v>0</v>
      </c>
      <c r="I14" s="33">
        <f>List2!T14</f>
        <v>0</v>
      </c>
      <c r="J14" s="33">
        <f>List2!U14</f>
        <v>0</v>
      </c>
      <c r="K14" s="33">
        <f>List2!V14</f>
        <v>0</v>
      </c>
      <c r="L14" s="77">
        <f>List2!W14</f>
        <v>0</v>
      </c>
      <c r="N14" s="90" t="e">
        <f>List2!Y14</f>
        <v>#N/A</v>
      </c>
      <c r="O14" s="33">
        <f>List2!Z14</f>
        <v>0</v>
      </c>
      <c r="P14" s="33">
        <f>List2!AA14</f>
        <v>0</v>
      </c>
      <c r="Q14" s="33">
        <f>List2!AB14</f>
        <v>0</v>
      </c>
      <c r="R14" s="33">
        <f>List2!AC14</f>
        <v>0</v>
      </c>
      <c r="S14" s="33">
        <f>List2!AD14</f>
        <v>0</v>
      </c>
      <c r="T14" s="33">
        <f>List2!AE14</f>
        <v>0</v>
      </c>
      <c r="U14" s="77">
        <f>List2!AF14</f>
        <v>0</v>
      </c>
      <c r="AU14" s="90" t="e">
        <f>List2!BF14</f>
        <v>#N/A</v>
      </c>
      <c r="AV14" s="33">
        <f>List2!BG14</f>
        <v>0</v>
      </c>
      <c r="AW14" s="33">
        <f>List2!BH14</f>
        <v>0</v>
      </c>
      <c r="AX14" s="33">
        <f>List2!BI14</f>
        <v>0</v>
      </c>
      <c r="AY14" s="77">
        <f>List2!BJ14</f>
        <v>0</v>
      </c>
      <c r="BA14" s="91" t="e">
        <f>List2!BL14</f>
        <v>#N/A</v>
      </c>
      <c r="BB14" s="84">
        <f>List2!BM14</f>
        <v>0</v>
      </c>
      <c r="BC14" s="84">
        <f>List2!BN14</f>
        <v>0</v>
      </c>
      <c r="BD14" s="84">
        <f>List2!BO14</f>
        <v>0</v>
      </c>
      <c r="BE14" s="84">
        <f>List2!BP14</f>
        <v>0</v>
      </c>
      <c r="BF14" s="84">
        <f>List2!BQ14</f>
        <v>0</v>
      </c>
      <c r="BG14" s="89">
        <f>List2!BR14</f>
        <v>0</v>
      </c>
    </row>
    <row r="15" spans="1:59">
      <c r="A15" s="90" t="e">
        <f>List2!L15</f>
        <v>#N/A</v>
      </c>
      <c r="B15" s="33" t="str">
        <f>List2!M15</f>
        <v/>
      </c>
      <c r="C15" s="77" t="e">
        <f>List2!N15</f>
        <v>#N/A</v>
      </c>
      <c r="E15" s="90" t="e">
        <f>List2!P15</f>
        <v>#N/A</v>
      </c>
      <c r="F15" s="33">
        <f>List2!Q15</f>
        <v>0</v>
      </c>
      <c r="G15" s="33">
        <f>List2!R15</f>
        <v>0</v>
      </c>
      <c r="H15" s="33">
        <f>List2!S15</f>
        <v>0</v>
      </c>
      <c r="I15" s="33">
        <f>List2!T15</f>
        <v>0</v>
      </c>
      <c r="J15" s="33">
        <f>List2!U15</f>
        <v>0</v>
      </c>
      <c r="K15" s="33">
        <f>List2!V15</f>
        <v>0</v>
      </c>
      <c r="L15" s="77">
        <f>List2!W15</f>
        <v>0</v>
      </c>
      <c r="N15" s="90" t="e">
        <f>List2!Y15</f>
        <v>#N/A</v>
      </c>
      <c r="O15" s="33">
        <f>List2!Z15</f>
        <v>0</v>
      </c>
      <c r="P15" s="33">
        <f>List2!AA15</f>
        <v>0</v>
      </c>
      <c r="Q15" s="33">
        <f>List2!AB15</f>
        <v>0</v>
      </c>
      <c r="R15" s="33">
        <f>List2!AC15</f>
        <v>0</v>
      </c>
      <c r="S15" s="33">
        <f>List2!AD15</f>
        <v>0</v>
      </c>
      <c r="T15" s="33">
        <f>List2!AE15</f>
        <v>0</v>
      </c>
      <c r="U15" s="77">
        <f>List2!AF15</f>
        <v>0</v>
      </c>
      <c r="AU15" s="90" t="e">
        <f>List2!BF15</f>
        <v>#N/A</v>
      </c>
      <c r="AV15" s="33">
        <f>List2!BG15</f>
        <v>0</v>
      </c>
      <c r="AW15" s="33">
        <f>List2!BH15</f>
        <v>0</v>
      </c>
      <c r="AX15" s="33">
        <f>List2!BI15</f>
        <v>0</v>
      </c>
      <c r="AY15" s="77">
        <f>List2!BJ15</f>
        <v>0</v>
      </c>
    </row>
    <row r="16" spans="1:59">
      <c r="A16" s="90" t="e">
        <f>List2!L16</f>
        <v>#N/A</v>
      </c>
      <c r="B16" s="33" t="str">
        <f>List2!M16</f>
        <v/>
      </c>
      <c r="C16" s="77" t="e">
        <f>List2!N16</f>
        <v>#N/A</v>
      </c>
      <c r="E16" s="90" t="e">
        <f>List2!P16</f>
        <v>#N/A</v>
      </c>
      <c r="F16" s="33">
        <f>List2!Q16</f>
        <v>0</v>
      </c>
      <c r="G16" s="33">
        <f>List2!R16</f>
        <v>0</v>
      </c>
      <c r="H16" s="33">
        <f>List2!S16</f>
        <v>0</v>
      </c>
      <c r="I16" s="33">
        <f>List2!T16</f>
        <v>0</v>
      </c>
      <c r="J16" s="33">
        <f>List2!U16</f>
        <v>0</v>
      </c>
      <c r="K16" s="33">
        <f>List2!V16</f>
        <v>0</v>
      </c>
      <c r="L16" s="77">
        <f>List2!W16</f>
        <v>0</v>
      </c>
      <c r="N16" s="90" t="e">
        <f>List2!Y16</f>
        <v>#N/A</v>
      </c>
      <c r="O16" s="33">
        <f>List2!Z16</f>
        <v>0</v>
      </c>
      <c r="P16" s="33">
        <f>List2!AA16</f>
        <v>0</v>
      </c>
      <c r="Q16" s="33">
        <f>List2!AB16</f>
        <v>0</v>
      </c>
      <c r="R16" s="33">
        <f>List2!AC16</f>
        <v>0</v>
      </c>
      <c r="S16" s="33">
        <f>List2!AD16</f>
        <v>0</v>
      </c>
      <c r="T16" s="33">
        <f>List2!AE16</f>
        <v>0</v>
      </c>
      <c r="U16" s="77">
        <f>List2!AF16</f>
        <v>0</v>
      </c>
      <c r="AU16" s="90" t="e">
        <f>List2!BF16</f>
        <v>#N/A</v>
      </c>
      <c r="AV16" s="33">
        <f>List2!BG16</f>
        <v>0</v>
      </c>
      <c r="AW16" s="33">
        <f>List2!BH16</f>
        <v>0</v>
      </c>
      <c r="AX16" s="33">
        <f>List2!BI16</f>
        <v>0</v>
      </c>
      <c r="AY16" s="77">
        <f>List2!BJ16</f>
        <v>0</v>
      </c>
    </row>
    <row r="17" spans="1:51">
      <c r="A17" s="90" t="e">
        <f>List2!L17</f>
        <v>#N/A</v>
      </c>
      <c r="B17" s="33" t="str">
        <f>List2!M17</f>
        <v/>
      </c>
      <c r="C17" s="77" t="e">
        <f>List2!N17</f>
        <v>#N/A</v>
      </c>
      <c r="E17" s="90" t="e">
        <f>List2!P17</f>
        <v>#N/A</v>
      </c>
      <c r="F17" s="33">
        <f>List2!Q17</f>
        <v>0</v>
      </c>
      <c r="G17" s="33">
        <f>List2!R17</f>
        <v>0</v>
      </c>
      <c r="H17" s="33">
        <f>List2!S17</f>
        <v>0</v>
      </c>
      <c r="I17" s="33">
        <f>List2!T17</f>
        <v>0</v>
      </c>
      <c r="J17" s="33">
        <f>List2!U17</f>
        <v>0</v>
      </c>
      <c r="K17" s="33">
        <f>List2!V17</f>
        <v>0</v>
      </c>
      <c r="L17" s="77">
        <f>List2!W17</f>
        <v>0</v>
      </c>
      <c r="N17" s="90" t="e">
        <f>List2!Y17</f>
        <v>#N/A</v>
      </c>
      <c r="O17" s="33">
        <f>List2!Z17</f>
        <v>0</v>
      </c>
      <c r="P17" s="33">
        <f>List2!AA17</f>
        <v>0</v>
      </c>
      <c r="Q17" s="33">
        <f>List2!AB17</f>
        <v>0</v>
      </c>
      <c r="R17" s="33">
        <f>List2!AC17</f>
        <v>0</v>
      </c>
      <c r="S17" s="33">
        <f>List2!AD17</f>
        <v>0</v>
      </c>
      <c r="T17" s="33">
        <f>List2!AE17</f>
        <v>0</v>
      </c>
      <c r="U17" s="77">
        <f>List2!AF17</f>
        <v>0</v>
      </c>
      <c r="AU17" s="90" t="e">
        <f>List2!BF17</f>
        <v>#N/A</v>
      </c>
      <c r="AV17" s="33">
        <f>List2!BG17</f>
        <v>0</v>
      </c>
      <c r="AW17" s="33">
        <f>List2!BH17</f>
        <v>0</v>
      </c>
      <c r="AX17" s="33">
        <f>List2!BI17</f>
        <v>0</v>
      </c>
      <c r="AY17" s="77">
        <f>List2!BJ17</f>
        <v>0</v>
      </c>
    </row>
    <row r="18" spans="1:51">
      <c r="A18" s="90" t="e">
        <f>List2!L18</f>
        <v>#N/A</v>
      </c>
      <c r="B18" s="33" t="str">
        <f>List2!M18</f>
        <v/>
      </c>
      <c r="C18" s="77" t="e">
        <f>List2!N18</f>
        <v>#N/A</v>
      </c>
      <c r="E18" s="90" t="e">
        <f>List2!P18</f>
        <v>#N/A</v>
      </c>
      <c r="F18" s="33">
        <f>List2!Q18</f>
        <v>0</v>
      </c>
      <c r="G18" s="33">
        <f>List2!R18</f>
        <v>0</v>
      </c>
      <c r="H18" s="33">
        <f>List2!S18</f>
        <v>0</v>
      </c>
      <c r="I18" s="33">
        <f>List2!T18</f>
        <v>0</v>
      </c>
      <c r="J18" s="33">
        <f>List2!U18</f>
        <v>0</v>
      </c>
      <c r="K18" s="33">
        <f>List2!V18</f>
        <v>0</v>
      </c>
      <c r="L18" s="77">
        <f>List2!W18</f>
        <v>0</v>
      </c>
      <c r="N18" s="90" t="e">
        <f>List2!Y18</f>
        <v>#N/A</v>
      </c>
      <c r="O18" s="33">
        <f>List2!Z18</f>
        <v>0</v>
      </c>
      <c r="P18" s="33">
        <f>List2!AA18</f>
        <v>0</v>
      </c>
      <c r="Q18" s="33">
        <f>List2!AB18</f>
        <v>0</v>
      </c>
      <c r="R18" s="33">
        <f>List2!AC18</f>
        <v>0</v>
      </c>
      <c r="S18" s="33">
        <f>List2!AD18</f>
        <v>0</v>
      </c>
      <c r="T18" s="33">
        <f>List2!AE18</f>
        <v>0</v>
      </c>
      <c r="U18" s="77">
        <f>List2!AF18</f>
        <v>0</v>
      </c>
      <c r="AU18" s="90" t="e">
        <f>List2!BF18</f>
        <v>#N/A</v>
      </c>
      <c r="AV18" s="33">
        <f>List2!BG18</f>
        <v>0</v>
      </c>
      <c r="AW18" s="33">
        <f>List2!BH18</f>
        <v>0</v>
      </c>
      <c r="AX18" s="33">
        <f>List2!BI18</f>
        <v>0</v>
      </c>
      <c r="AY18" s="77">
        <f>List2!BJ18</f>
        <v>0</v>
      </c>
    </row>
    <row r="19" spans="1:51">
      <c r="A19" s="90" t="e">
        <f>List2!L19</f>
        <v>#N/A</v>
      </c>
      <c r="B19" s="33" t="str">
        <f>List2!M19</f>
        <v/>
      </c>
      <c r="C19" s="77" t="e">
        <f>List2!N19</f>
        <v>#N/A</v>
      </c>
      <c r="E19" s="90" t="e">
        <f>List2!P19</f>
        <v>#N/A</v>
      </c>
      <c r="F19" s="33">
        <f>List2!Q19</f>
        <v>0</v>
      </c>
      <c r="G19" s="33">
        <f>List2!R19</f>
        <v>0</v>
      </c>
      <c r="H19" s="33">
        <f>List2!S19</f>
        <v>0</v>
      </c>
      <c r="I19" s="33">
        <f>List2!T19</f>
        <v>0</v>
      </c>
      <c r="J19" s="33">
        <f>List2!U19</f>
        <v>0</v>
      </c>
      <c r="K19" s="33">
        <f>List2!V19</f>
        <v>0</v>
      </c>
      <c r="L19" s="77">
        <f>List2!W19</f>
        <v>0</v>
      </c>
      <c r="N19" s="90" t="e">
        <f>List2!Y19</f>
        <v>#N/A</v>
      </c>
      <c r="O19" s="33">
        <f>List2!Z19</f>
        <v>0</v>
      </c>
      <c r="P19" s="33">
        <f>List2!AA19</f>
        <v>0</v>
      </c>
      <c r="Q19" s="33">
        <f>List2!AB19</f>
        <v>0</v>
      </c>
      <c r="R19" s="33">
        <f>List2!AC19</f>
        <v>0</v>
      </c>
      <c r="S19" s="33">
        <f>List2!AD19</f>
        <v>0</v>
      </c>
      <c r="T19" s="33">
        <f>List2!AE19</f>
        <v>0</v>
      </c>
      <c r="U19" s="77">
        <f>List2!AF19</f>
        <v>0</v>
      </c>
      <c r="AU19" s="90" t="e">
        <f>List2!BF19</f>
        <v>#N/A</v>
      </c>
      <c r="AV19" s="33">
        <f>List2!BG19</f>
        <v>0</v>
      </c>
      <c r="AW19" s="33">
        <f>List2!BH19</f>
        <v>0</v>
      </c>
      <c r="AX19" s="33">
        <f>List2!BI19</f>
        <v>0</v>
      </c>
      <c r="AY19" s="77">
        <f>List2!BJ19</f>
        <v>0</v>
      </c>
    </row>
    <row r="20" spans="1:51" ht="15" thickBot="1">
      <c r="A20" s="90" t="e">
        <f>List2!L20</f>
        <v>#N/A</v>
      </c>
      <c r="B20" s="33" t="str">
        <f>List2!M20</f>
        <v/>
      </c>
      <c r="C20" s="77" t="e">
        <f>List2!N20</f>
        <v>#N/A</v>
      </c>
      <c r="E20" s="90" t="e">
        <f>List2!P20</f>
        <v>#N/A</v>
      </c>
      <c r="F20" s="33">
        <f>List2!Q20</f>
        <v>0</v>
      </c>
      <c r="G20" s="33">
        <f>List2!R20</f>
        <v>0</v>
      </c>
      <c r="H20" s="33">
        <f>List2!S20</f>
        <v>0</v>
      </c>
      <c r="I20" s="33">
        <f>List2!T20</f>
        <v>0</v>
      </c>
      <c r="J20" s="33">
        <f>List2!U20</f>
        <v>0</v>
      </c>
      <c r="K20" s="33">
        <f>List2!V20</f>
        <v>0</v>
      </c>
      <c r="L20" s="77">
        <f>List2!W20</f>
        <v>0</v>
      </c>
      <c r="N20" s="90" t="e">
        <f>List2!Y20</f>
        <v>#N/A</v>
      </c>
      <c r="O20" s="33">
        <f>List2!Z20</f>
        <v>0</v>
      </c>
      <c r="P20" s="33">
        <f>List2!AA20</f>
        <v>0</v>
      </c>
      <c r="Q20" s="33">
        <f>List2!AB20</f>
        <v>0</v>
      </c>
      <c r="R20" s="33">
        <f>List2!AC20</f>
        <v>0</v>
      </c>
      <c r="S20" s="33">
        <f>List2!AD20</f>
        <v>0</v>
      </c>
      <c r="T20" s="33">
        <f>List2!AE20</f>
        <v>0</v>
      </c>
      <c r="U20" s="77">
        <f>List2!AF20</f>
        <v>0</v>
      </c>
      <c r="AU20" s="91" t="e">
        <f>List2!BF20</f>
        <v>#N/A</v>
      </c>
      <c r="AV20" s="84">
        <f>List2!BG20</f>
        <v>0</v>
      </c>
      <c r="AW20" s="84">
        <f>List2!BH20</f>
        <v>0</v>
      </c>
      <c r="AX20" s="84">
        <f>List2!BI20</f>
        <v>0</v>
      </c>
      <c r="AY20" s="89">
        <f>List2!BJ20</f>
        <v>0</v>
      </c>
    </row>
    <row r="21" spans="1:51">
      <c r="A21" s="90" t="e">
        <f>List2!L21</f>
        <v>#N/A</v>
      </c>
      <c r="B21" s="33" t="str">
        <f>List2!M21</f>
        <v/>
      </c>
      <c r="C21" s="77" t="e">
        <f>List2!N21</f>
        <v>#N/A</v>
      </c>
      <c r="E21" s="90" t="e">
        <f>List2!P21</f>
        <v>#N/A</v>
      </c>
      <c r="F21" s="33">
        <f>List2!Q21</f>
        <v>0</v>
      </c>
      <c r="G21" s="33">
        <f>List2!R21</f>
        <v>0</v>
      </c>
      <c r="H21" s="33">
        <f>List2!S21</f>
        <v>0</v>
      </c>
      <c r="I21" s="33">
        <f>List2!T21</f>
        <v>0</v>
      </c>
      <c r="J21" s="33">
        <f>List2!U21</f>
        <v>0</v>
      </c>
      <c r="K21" s="33">
        <f>List2!V21</f>
        <v>0</v>
      </c>
      <c r="L21" s="77">
        <f>List2!W21</f>
        <v>0</v>
      </c>
      <c r="N21" s="90" t="e">
        <f>List2!Y21</f>
        <v>#N/A</v>
      </c>
      <c r="O21" s="33">
        <f>List2!Z21</f>
        <v>0</v>
      </c>
      <c r="P21" s="33">
        <f>List2!AA21</f>
        <v>0</v>
      </c>
      <c r="Q21" s="33">
        <f>List2!AB21</f>
        <v>0</v>
      </c>
      <c r="R21" s="33">
        <f>List2!AC21</f>
        <v>0</v>
      </c>
      <c r="S21" s="33">
        <f>List2!AD21</f>
        <v>0</v>
      </c>
      <c r="T21" s="33">
        <f>List2!AE21</f>
        <v>0</v>
      </c>
      <c r="U21" s="77">
        <f>List2!AF21</f>
        <v>0</v>
      </c>
      <c r="AU21" s="74"/>
      <c r="AV21" s="74"/>
      <c r="AW21" s="74"/>
      <c r="AX21" s="74"/>
      <c r="AY21" s="74"/>
    </row>
    <row r="22" spans="1:51">
      <c r="A22" s="90" t="e">
        <f>List2!L22</f>
        <v>#N/A</v>
      </c>
      <c r="B22" s="33" t="str">
        <f>List2!M22</f>
        <v/>
      </c>
      <c r="C22" s="77" t="e">
        <f>List2!N22</f>
        <v>#N/A</v>
      </c>
      <c r="E22" s="90" t="e">
        <f>List2!P22</f>
        <v>#N/A</v>
      </c>
      <c r="F22" s="33">
        <f>List2!Q22</f>
        <v>0</v>
      </c>
      <c r="G22" s="33">
        <f>List2!R22</f>
        <v>0</v>
      </c>
      <c r="H22" s="33">
        <f>List2!S22</f>
        <v>0</v>
      </c>
      <c r="I22" s="33">
        <f>List2!T22</f>
        <v>0</v>
      </c>
      <c r="J22" s="33">
        <f>List2!U22</f>
        <v>0</v>
      </c>
      <c r="K22" s="33">
        <f>List2!V22</f>
        <v>0</v>
      </c>
      <c r="L22" s="77">
        <f>List2!W22</f>
        <v>0</v>
      </c>
      <c r="N22" s="90" t="e">
        <f>List2!Y22</f>
        <v>#N/A</v>
      </c>
      <c r="O22" s="33">
        <f>List2!Z22</f>
        <v>0</v>
      </c>
      <c r="P22" s="33">
        <f>List2!AA22</f>
        <v>0</v>
      </c>
      <c r="Q22" s="33">
        <f>List2!AB22</f>
        <v>0</v>
      </c>
      <c r="R22" s="33">
        <f>List2!AC22</f>
        <v>0</v>
      </c>
      <c r="S22" s="33">
        <f>List2!AD22</f>
        <v>0</v>
      </c>
      <c r="T22" s="33">
        <f>List2!AE22</f>
        <v>0</v>
      </c>
      <c r="U22" s="77">
        <f>List2!AF22</f>
        <v>0</v>
      </c>
      <c r="AU22" s="74"/>
      <c r="AV22" s="74"/>
      <c r="AW22" s="74"/>
      <c r="AX22" s="74"/>
      <c r="AY22" s="74"/>
    </row>
    <row r="23" spans="1:51">
      <c r="A23" s="90" t="e">
        <f>List2!L23</f>
        <v>#N/A</v>
      </c>
      <c r="B23" s="33" t="str">
        <f>List2!M23</f>
        <v/>
      </c>
      <c r="C23" s="77" t="e">
        <f>List2!N23</f>
        <v>#N/A</v>
      </c>
      <c r="E23" s="90" t="e">
        <f>List2!P23</f>
        <v>#N/A</v>
      </c>
      <c r="F23" s="33">
        <f>List2!Q23</f>
        <v>0</v>
      </c>
      <c r="G23" s="33">
        <f>List2!R23</f>
        <v>0</v>
      </c>
      <c r="H23" s="33">
        <f>List2!S23</f>
        <v>0</v>
      </c>
      <c r="I23" s="33">
        <f>List2!T23</f>
        <v>0</v>
      </c>
      <c r="J23" s="33">
        <f>List2!U23</f>
        <v>0</v>
      </c>
      <c r="K23" s="33">
        <f>List2!V23</f>
        <v>0</v>
      </c>
      <c r="L23" s="77">
        <f>List2!W23</f>
        <v>0</v>
      </c>
      <c r="N23" s="90" t="e">
        <f>List2!Y23</f>
        <v>#N/A</v>
      </c>
      <c r="O23" s="33">
        <f>List2!Z23</f>
        <v>0</v>
      </c>
      <c r="P23" s="33">
        <f>List2!AA23</f>
        <v>0</v>
      </c>
      <c r="Q23" s="33">
        <f>List2!AB23</f>
        <v>0</v>
      </c>
      <c r="R23" s="33">
        <f>List2!AC23</f>
        <v>0</v>
      </c>
      <c r="S23" s="33">
        <f>List2!AD23</f>
        <v>0</v>
      </c>
      <c r="T23" s="33">
        <f>List2!AE23</f>
        <v>0</v>
      </c>
      <c r="U23" s="77">
        <f>List2!AF23</f>
        <v>0</v>
      </c>
      <c r="AU23" s="74"/>
      <c r="AV23" s="74"/>
      <c r="AW23" s="74"/>
      <c r="AX23" s="74"/>
      <c r="AY23" s="74"/>
    </row>
    <row r="24" spans="1:51">
      <c r="A24" s="90" t="e">
        <f>List2!L24</f>
        <v>#N/A</v>
      </c>
      <c r="B24" s="33" t="str">
        <f>List2!M24</f>
        <v/>
      </c>
      <c r="C24" s="77" t="e">
        <f>List2!N24</f>
        <v>#N/A</v>
      </c>
      <c r="E24" s="90" t="e">
        <f>List2!P24</f>
        <v>#N/A</v>
      </c>
      <c r="F24" s="33">
        <f>List2!Q24</f>
        <v>0</v>
      </c>
      <c r="G24" s="33">
        <f>List2!R24</f>
        <v>0</v>
      </c>
      <c r="H24" s="33">
        <f>List2!S24</f>
        <v>0</v>
      </c>
      <c r="I24" s="33">
        <f>List2!T24</f>
        <v>0</v>
      </c>
      <c r="J24" s="33">
        <f>List2!U24</f>
        <v>0</v>
      </c>
      <c r="K24" s="33">
        <f>List2!V24</f>
        <v>0</v>
      </c>
      <c r="L24" s="77">
        <f>List2!W24</f>
        <v>0</v>
      </c>
      <c r="N24" s="90" t="e">
        <f>List2!Y24</f>
        <v>#N/A</v>
      </c>
      <c r="O24" s="33">
        <f>List2!Z24</f>
        <v>0</v>
      </c>
      <c r="P24" s="33">
        <f>List2!AA24</f>
        <v>0</v>
      </c>
      <c r="Q24" s="33">
        <f>List2!AB24</f>
        <v>0</v>
      </c>
      <c r="R24" s="33">
        <f>List2!AC24</f>
        <v>0</v>
      </c>
      <c r="S24" s="33">
        <f>List2!AD24</f>
        <v>0</v>
      </c>
      <c r="T24" s="33">
        <f>List2!AE24</f>
        <v>0</v>
      </c>
      <c r="U24" s="77">
        <f>List2!AF24</f>
        <v>0</v>
      </c>
    </row>
    <row r="25" spans="1:51">
      <c r="A25" s="90" t="e">
        <f>List2!L25</f>
        <v>#N/A</v>
      </c>
      <c r="B25" s="33" t="str">
        <f>List2!M25</f>
        <v/>
      </c>
      <c r="C25" s="77" t="e">
        <f>List2!N25</f>
        <v>#N/A</v>
      </c>
      <c r="E25" s="90" t="e">
        <f>List2!P25</f>
        <v>#N/A</v>
      </c>
      <c r="F25" s="33">
        <f>List2!Q25</f>
        <v>0</v>
      </c>
      <c r="G25" s="33">
        <f>List2!R25</f>
        <v>0</v>
      </c>
      <c r="H25" s="33">
        <f>List2!S25</f>
        <v>0</v>
      </c>
      <c r="I25" s="33">
        <f>List2!T25</f>
        <v>0</v>
      </c>
      <c r="J25" s="33">
        <f>List2!U25</f>
        <v>0</v>
      </c>
      <c r="K25" s="33">
        <f>List2!V25</f>
        <v>0</v>
      </c>
      <c r="L25" s="77">
        <f>List2!W25</f>
        <v>0</v>
      </c>
      <c r="N25" s="90" t="e">
        <f>List2!Y25</f>
        <v>#N/A</v>
      </c>
      <c r="O25" s="33">
        <f>List2!Z25</f>
        <v>0</v>
      </c>
      <c r="P25" s="33">
        <f>List2!AA25</f>
        <v>0</v>
      </c>
      <c r="Q25" s="33">
        <f>List2!AB25</f>
        <v>0</v>
      </c>
      <c r="R25" s="33">
        <f>List2!AC25</f>
        <v>0</v>
      </c>
      <c r="S25" s="33">
        <f>List2!AD25</f>
        <v>0</v>
      </c>
      <c r="T25" s="33">
        <f>List2!AE25</f>
        <v>0</v>
      </c>
      <c r="U25" s="77">
        <f>List2!AF25</f>
        <v>0</v>
      </c>
    </row>
    <row r="26" spans="1:51" ht="15" thickBot="1">
      <c r="A26" s="90" t="e">
        <f>List2!L26</f>
        <v>#N/A</v>
      </c>
      <c r="B26" s="33" t="str">
        <f>List2!M26</f>
        <v/>
      </c>
      <c r="C26" s="77" t="e">
        <f>List2!N26</f>
        <v>#N/A</v>
      </c>
      <c r="E26" s="91" t="e">
        <f>List2!P26</f>
        <v>#N/A</v>
      </c>
      <c r="F26" s="84">
        <f>List2!Q26</f>
        <v>0</v>
      </c>
      <c r="G26" s="84">
        <f>List2!R26</f>
        <v>0</v>
      </c>
      <c r="H26" s="84">
        <f>List2!S26</f>
        <v>0</v>
      </c>
      <c r="I26" s="84">
        <f>List2!T26</f>
        <v>0</v>
      </c>
      <c r="J26" s="84">
        <f>List2!U26</f>
        <v>0</v>
      </c>
      <c r="K26" s="84">
        <f>List2!V26</f>
        <v>0</v>
      </c>
      <c r="L26" s="89">
        <f>List2!W26</f>
        <v>0</v>
      </c>
      <c r="N26" s="91" t="e">
        <f>List2!Y26</f>
        <v>#N/A</v>
      </c>
      <c r="O26" s="84">
        <f>List2!Z26</f>
        <v>0</v>
      </c>
      <c r="P26" s="84">
        <f>List2!AA26</f>
        <v>0</v>
      </c>
      <c r="Q26" s="84">
        <f>List2!AB26</f>
        <v>0</v>
      </c>
      <c r="R26" s="84">
        <f>List2!AC26</f>
        <v>0</v>
      </c>
      <c r="S26" s="84">
        <f>List2!AD26</f>
        <v>0</v>
      </c>
      <c r="T26" s="84">
        <f>List2!AE26</f>
        <v>0</v>
      </c>
      <c r="U26" s="89">
        <f>List2!AF26</f>
        <v>0</v>
      </c>
    </row>
    <row r="27" spans="1:51">
      <c r="A27" s="90" t="e">
        <f>List2!L27</f>
        <v>#N/A</v>
      </c>
      <c r="B27" s="33" t="str">
        <f>List2!M27</f>
        <v/>
      </c>
      <c r="C27" s="77" t="e">
        <f>List2!N27</f>
        <v>#N/A</v>
      </c>
    </row>
    <row r="28" spans="1:51">
      <c r="A28" s="90" t="e">
        <f>List2!L28</f>
        <v>#N/A</v>
      </c>
      <c r="B28" s="33" t="str">
        <f>List2!M28</f>
        <v/>
      </c>
      <c r="C28" s="77" t="e">
        <f>List2!N28</f>
        <v>#N/A</v>
      </c>
    </row>
    <row r="29" spans="1:51">
      <c r="A29" s="90" t="e">
        <f>List2!L29</f>
        <v>#N/A</v>
      </c>
      <c r="B29" s="33" t="str">
        <f>List2!M29</f>
        <v/>
      </c>
      <c r="C29" s="77" t="e">
        <f>List2!N29</f>
        <v>#N/A</v>
      </c>
    </row>
    <row r="30" spans="1:51">
      <c r="A30" s="90" t="e">
        <f>List2!L30</f>
        <v>#N/A</v>
      </c>
      <c r="B30" s="33" t="str">
        <f>List2!M30</f>
        <v/>
      </c>
      <c r="C30" s="77" t="e">
        <f>List2!N30</f>
        <v>#N/A</v>
      </c>
    </row>
    <row r="31" spans="1:51">
      <c r="A31" s="90" t="e">
        <f>List2!L31</f>
        <v>#N/A</v>
      </c>
      <c r="B31" s="33" t="str">
        <f>List2!M31</f>
        <v/>
      </c>
      <c r="C31" s="77" t="e">
        <f>List2!N31</f>
        <v>#N/A</v>
      </c>
    </row>
    <row r="32" spans="1:51">
      <c r="A32" s="90" t="e">
        <f>List2!L32</f>
        <v>#N/A</v>
      </c>
      <c r="B32" s="33" t="str">
        <f>List2!M32</f>
        <v/>
      </c>
      <c r="C32" s="77" t="e">
        <f>List2!N32</f>
        <v>#N/A</v>
      </c>
    </row>
    <row r="33" spans="1:3">
      <c r="A33" s="90" t="e">
        <f>List2!L33</f>
        <v>#N/A</v>
      </c>
      <c r="B33" s="33" t="str">
        <f>List2!M33</f>
        <v/>
      </c>
      <c r="C33" s="77" t="e">
        <f>List2!N33</f>
        <v>#N/A</v>
      </c>
    </row>
    <row r="34" spans="1:3">
      <c r="A34" s="90" t="e">
        <f>List2!L34</f>
        <v>#N/A</v>
      </c>
      <c r="B34" s="33" t="str">
        <f>List2!M34</f>
        <v/>
      </c>
      <c r="C34" s="77" t="e">
        <f>List2!N34</f>
        <v>#N/A</v>
      </c>
    </row>
    <row r="35" spans="1:3">
      <c r="A35" s="90" t="e">
        <f>List2!L35</f>
        <v>#N/A</v>
      </c>
      <c r="B35" s="33" t="str">
        <f>List2!M35</f>
        <v/>
      </c>
      <c r="C35" s="77" t="e">
        <f>List2!N35</f>
        <v>#N/A</v>
      </c>
    </row>
    <row r="36" spans="1:3">
      <c r="A36" s="90" t="e">
        <f>List2!L36</f>
        <v>#N/A</v>
      </c>
      <c r="B36" s="33" t="str">
        <f>List2!M36</f>
        <v/>
      </c>
      <c r="C36" s="77" t="e">
        <f>List2!N36</f>
        <v>#N/A</v>
      </c>
    </row>
    <row r="37" spans="1:3">
      <c r="A37" s="90" t="e">
        <f>List2!L37</f>
        <v>#N/A</v>
      </c>
      <c r="B37" s="33" t="str">
        <f>List2!M37</f>
        <v/>
      </c>
      <c r="C37" s="77" t="e">
        <f>List2!N37</f>
        <v>#N/A</v>
      </c>
    </row>
    <row r="38" spans="1:3">
      <c r="A38" s="90" t="e">
        <f>List2!L38</f>
        <v>#N/A</v>
      </c>
      <c r="B38" s="33" t="str">
        <f>List2!M38</f>
        <v/>
      </c>
      <c r="C38" s="77" t="e">
        <f>List2!N38</f>
        <v>#N/A</v>
      </c>
    </row>
    <row r="39" spans="1:3">
      <c r="A39" s="90" t="e">
        <f>List2!L39</f>
        <v>#N/A</v>
      </c>
      <c r="B39" s="33" t="str">
        <f>List2!M39</f>
        <v/>
      </c>
      <c r="C39" s="77" t="e">
        <f>List2!N39</f>
        <v>#N/A</v>
      </c>
    </row>
    <row r="40" spans="1:3">
      <c r="A40" s="90" t="e">
        <f>List2!L40</f>
        <v>#N/A</v>
      </c>
      <c r="B40" s="33" t="str">
        <f>List2!M40</f>
        <v/>
      </c>
      <c r="C40" s="77" t="e">
        <f>List2!N40</f>
        <v>#N/A</v>
      </c>
    </row>
    <row r="41" spans="1:3">
      <c r="A41" s="90" t="e">
        <f>List2!L41</f>
        <v>#N/A</v>
      </c>
      <c r="B41" s="33" t="str">
        <f>List2!M41</f>
        <v/>
      </c>
      <c r="C41" s="77" t="e">
        <f>List2!N41</f>
        <v>#N/A</v>
      </c>
    </row>
    <row r="42" spans="1:3">
      <c r="A42" s="90" t="e">
        <f>List2!L42</f>
        <v>#N/A</v>
      </c>
      <c r="B42" s="33" t="str">
        <f>List2!M42</f>
        <v/>
      </c>
      <c r="C42" s="77" t="e">
        <f>List2!N42</f>
        <v>#N/A</v>
      </c>
    </row>
    <row r="43" spans="1:3">
      <c r="A43" s="90" t="e">
        <f>List2!L43</f>
        <v>#N/A</v>
      </c>
      <c r="B43" s="33" t="str">
        <f>List2!M43</f>
        <v/>
      </c>
      <c r="C43" s="77" t="e">
        <f>List2!N43</f>
        <v>#N/A</v>
      </c>
    </row>
    <row r="44" spans="1:3">
      <c r="A44" s="90" t="e">
        <f>List2!L44</f>
        <v>#N/A</v>
      </c>
      <c r="B44" s="33" t="str">
        <f>List2!M44</f>
        <v/>
      </c>
      <c r="C44" s="77" t="e">
        <f>List2!N44</f>
        <v>#N/A</v>
      </c>
    </row>
    <row r="45" spans="1:3">
      <c r="A45" s="90" t="e">
        <f>List2!L45</f>
        <v>#N/A</v>
      </c>
      <c r="B45" s="33" t="str">
        <f>List2!M45</f>
        <v/>
      </c>
      <c r="C45" s="77" t="e">
        <f>List2!N45</f>
        <v>#N/A</v>
      </c>
    </row>
    <row r="46" spans="1:3">
      <c r="A46" s="90" t="e">
        <f>List2!L46</f>
        <v>#N/A</v>
      </c>
      <c r="B46" s="33" t="str">
        <f>List2!M46</f>
        <v/>
      </c>
      <c r="C46" s="77" t="e">
        <f>List2!N46</f>
        <v>#N/A</v>
      </c>
    </row>
    <row r="47" spans="1:3">
      <c r="A47" s="90" t="e">
        <f>List2!L47</f>
        <v>#N/A</v>
      </c>
      <c r="B47" s="33" t="str">
        <f>List2!M47</f>
        <v/>
      </c>
      <c r="C47" s="77" t="e">
        <f>List2!N47</f>
        <v>#N/A</v>
      </c>
    </row>
    <row r="48" spans="1:3">
      <c r="A48" s="90" t="e">
        <f>List2!L48</f>
        <v>#N/A</v>
      </c>
      <c r="B48" s="33" t="str">
        <f>List2!M48</f>
        <v/>
      </c>
      <c r="C48" s="77" t="e">
        <f>List2!N48</f>
        <v>#N/A</v>
      </c>
    </row>
    <row r="49" spans="1:3">
      <c r="A49" s="90" t="e">
        <f>List2!L49</f>
        <v>#N/A</v>
      </c>
      <c r="B49" s="33" t="str">
        <f>List2!M49</f>
        <v/>
      </c>
      <c r="C49" s="77" t="e">
        <f>List2!N49</f>
        <v>#N/A</v>
      </c>
    </row>
    <row r="50" spans="1:3">
      <c r="A50" s="90" t="e">
        <f>List2!L50</f>
        <v>#N/A</v>
      </c>
      <c r="B50" s="33" t="str">
        <f>List2!M50</f>
        <v/>
      </c>
      <c r="C50" s="77" t="e">
        <f>List2!N50</f>
        <v>#N/A</v>
      </c>
    </row>
    <row r="51" spans="1:3">
      <c r="A51" s="90" t="e">
        <f>List2!L51</f>
        <v>#N/A</v>
      </c>
      <c r="B51" s="33" t="str">
        <f>List2!M51</f>
        <v/>
      </c>
      <c r="C51" s="77" t="e">
        <f>List2!N51</f>
        <v>#N/A</v>
      </c>
    </row>
    <row r="52" spans="1:3">
      <c r="A52" s="90" t="e">
        <f>List2!L52</f>
        <v>#N/A</v>
      </c>
      <c r="B52" s="33" t="str">
        <f>List2!M52</f>
        <v/>
      </c>
      <c r="C52" s="77" t="e">
        <f>List2!N52</f>
        <v>#N/A</v>
      </c>
    </row>
    <row r="53" spans="1:3">
      <c r="A53" s="90" t="e">
        <f>List2!L53</f>
        <v>#N/A</v>
      </c>
      <c r="B53" s="33" t="str">
        <f>List2!M53</f>
        <v/>
      </c>
      <c r="C53" s="77" t="e">
        <f>List2!N53</f>
        <v>#N/A</v>
      </c>
    </row>
    <row r="54" spans="1:3">
      <c r="A54" s="90" t="e">
        <f>List2!L54</f>
        <v>#N/A</v>
      </c>
      <c r="B54" s="33" t="str">
        <f>List2!M54</f>
        <v/>
      </c>
      <c r="C54" s="77" t="e">
        <f>List2!N54</f>
        <v>#N/A</v>
      </c>
    </row>
    <row r="55" spans="1:3">
      <c r="A55" s="90" t="e">
        <f>List2!L55</f>
        <v>#N/A</v>
      </c>
      <c r="B55" s="33" t="str">
        <f>List2!M55</f>
        <v/>
      </c>
      <c r="C55" s="77" t="e">
        <f>List2!N55</f>
        <v>#N/A</v>
      </c>
    </row>
    <row r="56" spans="1:3">
      <c r="A56" s="90" t="e">
        <f>List2!L56</f>
        <v>#N/A</v>
      </c>
      <c r="B56" s="33" t="str">
        <f>List2!M56</f>
        <v/>
      </c>
      <c r="C56" s="77" t="e">
        <f>List2!N56</f>
        <v>#N/A</v>
      </c>
    </row>
    <row r="57" spans="1:3">
      <c r="A57" s="90" t="e">
        <f>List2!L57</f>
        <v>#N/A</v>
      </c>
      <c r="B57" s="33" t="str">
        <f>List2!M57</f>
        <v/>
      </c>
      <c r="C57" s="77" t="e">
        <f>List2!N57</f>
        <v>#N/A</v>
      </c>
    </row>
    <row r="58" spans="1:3">
      <c r="A58" s="90" t="e">
        <f>List2!L58</f>
        <v>#N/A</v>
      </c>
      <c r="B58" s="33" t="str">
        <f>List2!M58</f>
        <v/>
      </c>
      <c r="C58" s="77" t="e">
        <f>List2!N58</f>
        <v>#N/A</v>
      </c>
    </row>
    <row r="59" spans="1:3">
      <c r="A59" s="90" t="e">
        <f>List2!L59</f>
        <v>#N/A</v>
      </c>
      <c r="B59" s="33" t="str">
        <f>List2!M59</f>
        <v/>
      </c>
      <c r="C59" s="77" t="e">
        <f>List2!N59</f>
        <v>#N/A</v>
      </c>
    </row>
    <row r="60" spans="1:3">
      <c r="A60" s="90" t="e">
        <f>List2!L60</f>
        <v>#N/A</v>
      </c>
      <c r="B60" s="33" t="str">
        <f>List2!M60</f>
        <v/>
      </c>
      <c r="C60" s="77" t="e">
        <f>List2!N60</f>
        <v>#N/A</v>
      </c>
    </row>
    <row r="61" spans="1:3">
      <c r="A61" s="90" t="e">
        <f>List2!L61</f>
        <v>#N/A</v>
      </c>
      <c r="B61" s="33" t="str">
        <f>List2!M61</f>
        <v/>
      </c>
      <c r="C61" s="77" t="e">
        <f>List2!N61</f>
        <v>#N/A</v>
      </c>
    </row>
    <row r="62" spans="1:3">
      <c r="A62" s="90" t="e">
        <f>List2!L62</f>
        <v>#N/A</v>
      </c>
      <c r="B62" s="33" t="str">
        <f>List2!M62</f>
        <v/>
      </c>
      <c r="C62" s="77" t="e">
        <f>List2!N62</f>
        <v>#N/A</v>
      </c>
    </row>
    <row r="63" spans="1:3">
      <c r="A63" s="90" t="e">
        <f>List2!L63</f>
        <v>#N/A</v>
      </c>
      <c r="B63" s="33" t="str">
        <f>List2!M63</f>
        <v/>
      </c>
      <c r="C63" s="77" t="e">
        <f>List2!N63</f>
        <v>#N/A</v>
      </c>
    </row>
    <row r="64" spans="1:3">
      <c r="A64" s="90" t="e">
        <f>List2!L64</f>
        <v>#N/A</v>
      </c>
      <c r="B64" s="33" t="str">
        <f>List2!M64</f>
        <v/>
      </c>
      <c r="C64" s="77" t="e">
        <f>List2!N64</f>
        <v>#N/A</v>
      </c>
    </row>
    <row r="65" spans="1:3">
      <c r="A65" s="90" t="e">
        <f>List2!L65</f>
        <v>#N/A</v>
      </c>
      <c r="B65" s="33" t="str">
        <f>List2!M65</f>
        <v/>
      </c>
      <c r="C65" s="77" t="e">
        <f>List2!N65</f>
        <v>#N/A</v>
      </c>
    </row>
    <row r="66" spans="1:3">
      <c r="A66" s="90" t="e">
        <f>List2!L66</f>
        <v>#N/A</v>
      </c>
      <c r="B66" s="33" t="str">
        <f>List2!M66</f>
        <v/>
      </c>
      <c r="C66" s="77" t="e">
        <f>List2!N66</f>
        <v>#N/A</v>
      </c>
    </row>
    <row r="67" spans="1:3">
      <c r="A67" s="90" t="e">
        <f>List2!L67</f>
        <v>#N/A</v>
      </c>
      <c r="B67" s="33" t="str">
        <f>List2!M67</f>
        <v/>
      </c>
      <c r="C67" s="77" t="e">
        <f>List2!N67</f>
        <v>#N/A</v>
      </c>
    </row>
    <row r="68" spans="1:3">
      <c r="A68" s="90" t="e">
        <f>List2!L68</f>
        <v>#N/A</v>
      </c>
      <c r="B68" s="33" t="str">
        <f>List2!M68</f>
        <v/>
      </c>
      <c r="C68" s="77" t="e">
        <f>List2!N68</f>
        <v>#N/A</v>
      </c>
    </row>
    <row r="69" spans="1:3">
      <c r="A69" s="90" t="e">
        <f>List2!L69</f>
        <v>#N/A</v>
      </c>
      <c r="B69" s="33" t="str">
        <f>List2!M69</f>
        <v/>
      </c>
      <c r="C69" s="77" t="e">
        <f>List2!N69</f>
        <v>#N/A</v>
      </c>
    </row>
    <row r="70" spans="1:3">
      <c r="A70" s="90" t="e">
        <f>List2!L70</f>
        <v>#N/A</v>
      </c>
      <c r="B70" s="33" t="str">
        <f>List2!M70</f>
        <v/>
      </c>
      <c r="C70" s="77" t="e">
        <f>List2!N70</f>
        <v>#N/A</v>
      </c>
    </row>
    <row r="71" spans="1:3">
      <c r="A71" s="90" t="e">
        <f>List2!L71</f>
        <v>#N/A</v>
      </c>
      <c r="B71" s="33" t="str">
        <f>List2!M71</f>
        <v/>
      </c>
      <c r="C71" s="77" t="e">
        <f>List2!N71</f>
        <v>#N/A</v>
      </c>
    </row>
    <row r="72" spans="1:3">
      <c r="A72" s="90" t="e">
        <f>List2!L72</f>
        <v>#N/A</v>
      </c>
      <c r="B72" s="33" t="str">
        <f>List2!M72</f>
        <v/>
      </c>
      <c r="C72" s="77" t="e">
        <f>List2!N72</f>
        <v>#N/A</v>
      </c>
    </row>
    <row r="73" spans="1:3">
      <c r="A73" s="90" t="e">
        <f>List2!L73</f>
        <v>#N/A</v>
      </c>
      <c r="B73" s="33" t="str">
        <f>List2!M73</f>
        <v/>
      </c>
      <c r="C73" s="77" t="e">
        <f>List2!N73</f>
        <v>#N/A</v>
      </c>
    </row>
    <row r="74" spans="1:3">
      <c r="A74" s="90" t="e">
        <f>List2!L74</f>
        <v>#N/A</v>
      </c>
      <c r="B74" s="33" t="str">
        <f>List2!M74</f>
        <v/>
      </c>
      <c r="C74" s="77" t="e">
        <f>List2!N74</f>
        <v>#N/A</v>
      </c>
    </row>
    <row r="75" spans="1:3">
      <c r="A75" s="90" t="e">
        <f>List2!L75</f>
        <v>#N/A</v>
      </c>
      <c r="B75" s="33" t="str">
        <f>List2!M75</f>
        <v/>
      </c>
      <c r="C75" s="77" t="e">
        <f>List2!N75</f>
        <v>#N/A</v>
      </c>
    </row>
    <row r="76" spans="1:3">
      <c r="A76" s="90" t="e">
        <f>List2!L76</f>
        <v>#N/A</v>
      </c>
      <c r="B76" s="33" t="str">
        <f>List2!M76</f>
        <v/>
      </c>
      <c r="C76" s="77" t="e">
        <f>List2!N76</f>
        <v>#N/A</v>
      </c>
    </row>
    <row r="77" spans="1:3">
      <c r="A77" s="90" t="e">
        <f>List2!L77</f>
        <v>#N/A</v>
      </c>
      <c r="B77" s="33" t="str">
        <f>List2!M77</f>
        <v/>
      </c>
      <c r="C77" s="77" t="e">
        <f>List2!N77</f>
        <v>#N/A</v>
      </c>
    </row>
    <row r="78" spans="1:3">
      <c r="A78" s="90" t="e">
        <f>List2!L78</f>
        <v>#N/A</v>
      </c>
      <c r="B78" s="33" t="str">
        <f>List2!M78</f>
        <v/>
      </c>
      <c r="C78" s="77" t="e">
        <f>List2!N78</f>
        <v>#N/A</v>
      </c>
    </row>
    <row r="79" spans="1:3">
      <c r="A79" s="90" t="e">
        <f>List2!L79</f>
        <v>#N/A</v>
      </c>
      <c r="B79" s="33" t="str">
        <f>List2!M79</f>
        <v/>
      </c>
      <c r="C79" s="77" t="e">
        <f>List2!N79</f>
        <v>#N/A</v>
      </c>
    </row>
    <row r="80" spans="1:3">
      <c r="A80" s="90" t="e">
        <f>List2!L80</f>
        <v>#N/A</v>
      </c>
      <c r="B80" s="33" t="str">
        <f>List2!M80</f>
        <v/>
      </c>
      <c r="C80" s="77" t="e">
        <f>List2!N80</f>
        <v>#N/A</v>
      </c>
    </row>
    <row r="81" spans="1:3">
      <c r="A81" s="90" t="e">
        <f>List2!L81</f>
        <v>#N/A</v>
      </c>
      <c r="B81" s="33" t="str">
        <f>List2!M81</f>
        <v/>
      </c>
      <c r="C81" s="77" t="e">
        <f>List2!N81</f>
        <v>#N/A</v>
      </c>
    </row>
    <row r="82" spans="1:3">
      <c r="A82" s="90" t="e">
        <f>List2!L82</f>
        <v>#N/A</v>
      </c>
      <c r="B82" s="33" t="str">
        <f>List2!M82</f>
        <v/>
      </c>
      <c r="C82" s="77" t="e">
        <f>List2!N82</f>
        <v>#N/A</v>
      </c>
    </row>
    <row r="83" spans="1:3">
      <c r="A83" s="90" t="e">
        <f>List2!L83</f>
        <v>#N/A</v>
      </c>
      <c r="B83" s="33" t="str">
        <f>List2!M83</f>
        <v/>
      </c>
      <c r="C83" s="77" t="e">
        <f>List2!N83</f>
        <v>#N/A</v>
      </c>
    </row>
    <row r="84" spans="1:3">
      <c r="A84" s="90" t="e">
        <f>List2!L84</f>
        <v>#N/A</v>
      </c>
      <c r="B84" s="33" t="str">
        <f>List2!M84</f>
        <v/>
      </c>
      <c r="C84" s="77" t="e">
        <f>List2!N84</f>
        <v>#N/A</v>
      </c>
    </row>
    <row r="85" spans="1:3">
      <c r="A85" s="90" t="e">
        <f>List2!L85</f>
        <v>#N/A</v>
      </c>
      <c r="B85" s="33" t="str">
        <f>List2!M85</f>
        <v/>
      </c>
      <c r="C85" s="77" t="e">
        <f>List2!N85</f>
        <v>#N/A</v>
      </c>
    </row>
    <row r="86" spans="1:3">
      <c r="A86" s="90" t="e">
        <f>List2!L86</f>
        <v>#N/A</v>
      </c>
      <c r="B86" s="33" t="str">
        <f>List2!M86</f>
        <v/>
      </c>
      <c r="C86" s="77" t="e">
        <f>List2!N86</f>
        <v>#N/A</v>
      </c>
    </row>
    <row r="87" spans="1:3" ht="15" thickBot="1">
      <c r="A87" s="91" t="e">
        <f>List2!L87</f>
        <v>#N/A</v>
      </c>
      <c r="B87" s="84" t="str">
        <f>List2!M87</f>
        <v/>
      </c>
      <c r="C87" s="89" t="e">
        <f>List2!N87</f>
        <v>#N/A</v>
      </c>
    </row>
  </sheetData>
  <mergeCells count="6">
    <mergeCell ref="BA1:BG1"/>
    <mergeCell ref="A1:C1"/>
    <mergeCell ref="E1:L1"/>
    <mergeCell ref="N1:U1"/>
    <mergeCell ref="W1:AS1"/>
    <mergeCell ref="AU1:AY1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Jaja</dc:creator>
  <cp:keywords/>
  <dc:description/>
  <cp:lastModifiedBy>Jana Beránková</cp:lastModifiedBy>
  <cp:revision/>
  <dcterms:created xsi:type="dcterms:W3CDTF">2016-01-23T17:44:04Z</dcterms:created>
  <dcterms:modified xsi:type="dcterms:W3CDTF">2016-04-25T21:25:13Z</dcterms:modified>
  <cp:category/>
  <cp:contentStatus/>
</cp:coreProperties>
</file>